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1435" windowHeight="1329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E67" i="1"/>
  <c r="G67" s="1"/>
  <c r="E68"/>
  <c r="G68" s="1"/>
  <c r="E69"/>
  <c r="E70"/>
  <c r="E71"/>
  <c r="G71" s="1"/>
  <c r="E72"/>
  <c r="G72" s="1"/>
  <c r="E73"/>
  <c r="E74"/>
  <c r="E75"/>
  <c r="G75" s="1"/>
  <c r="E76"/>
  <c r="G76" s="1"/>
  <c r="E77"/>
  <c r="E78"/>
  <c r="E79"/>
  <c r="G79" s="1"/>
  <c r="E80"/>
  <c r="G80" s="1"/>
  <c r="G69"/>
  <c r="G70"/>
  <c r="G73"/>
  <c r="D94" s="1"/>
  <c r="G74"/>
  <c r="G77"/>
  <c r="G78"/>
  <c r="E62"/>
  <c r="E63"/>
  <c r="E64"/>
  <c r="E65"/>
  <c r="E66"/>
  <c r="E61"/>
  <c r="E59"/>
  <c r="E55"/>
  <c r="E56"/>
  <c r="E54"/>
  <c r="E44" l="1"/>
  <c r="G44" s="1"/>
  <c r="E45"/>
  <c r="E46"/>
  <c r="G46" s="1"/>
  <c r="E47"/>
  <c r="G47" s="1"/>
  <c r="E48"/>
  <c r="G48" s="1"/>
  <c r="E49"/>
  <c r="G49" s="1"/>
  <c r="E50"/>
  <c r="G50" s="1"/>
  <c r="E51"/>
  <c r="G51" s="1"/>
  <c r="E52"/>
  <c r="G52" s="1"/>
  <c r="E53"/>
  <c r="G53" s="1"/>
  <c r="G54"/>
  <c r="G45"/>
  <c r="E42"/>
  <c r="G42" s="1"/>
  <c r="E43"/>
  <c r="G43" s="1"/>
  <c r="E38"/>
  <c r="G38" s="1"/>
  <c r="E39"/>
  <c r="G39" s="1"/>
  <c r="E40"/>
  <c r="G40" s="1"/>
  <c r="E41"/>
  <c r="G41" s="1"/>
  <c r="D91" l="1"/>
  <c r="E58"/>
  <c r="E57"/>
  <c r="G56"/>
  <c r="E7" l="1"/>
  <c r="G7" s="1"/>
  <c r="E8"/>
  <c r="G8" s="1"/>
  <c r="E9"/>
  <c r="G9" s="1"/>
  <c r="E10"/>
  <c r="G10" s="1"/>
  <c r="E11"/>
  <c r="G11" s="1"/>
  <c r="E12"/>
  <c r="G12" s="1"/>
  <c r="E13"/>
  <c r="G13" s="1"/>
  <c r="E14"/>
  <c r="G14" s="1"/>
  <c r="E15"/>
  <c r="G15" s="1"/>
  <c r="E16"/>
  <c r="G16" s="1"/>
  <c r="E17"/>
  <c r="G17" s="1"/>
  <c r="E18"/>
  <c r="G18" s="1"/>
  <c r="E19"/>
  <c r="G19" s="1"/>
  <c r="E20"/>
  <c r="G20" s="1"/>
  <c r="E21"/>
  <c r="G21" s="1"/>
  <c r="E22"/>
  <c r="G22" s="1"/>
  <c r="E23"/>
  <c r="G23" s="1"/>
  <c r="E24"/>
  <c r="G24" s="1"/>
  <c r="E25"/>
  <c r="G25" s="1"/>
  <c r="E26"/>
  <c r="G26" s="1"/>
  <c r="E27"/>
  <c r="G27" s="1"/>
  <c r="E28"/>
  <c r="G28" s="1"/>
  <c r="E29"/>
  <c r="G29" s="1"/>
  <c r="E30"/>
  <c r="G30" s="1"/>
  <c r="E31"/>
  <c r="G31" s="1"/>
  <c r="E32"/>
  <c r="G32" s="1"/>
  <c r="E33"/>
  <c r="G33" s="1"/>
  <c r="E34"/>
  <c r="G34" s="1"/>
  <c r="E35"/>
  <c r="G35" s="1"/>
  <c r="E36"/>
  <c r="G36" s="1"/>
  <c r="E37"/>
  <c r="G37" s="1"/>
  <c r="G55"/>
  <c r="D92" s="1"/>
  <c r="G57"/>
  <c r="G58"/>
  <c r="G59"/>
  <c r="E60"/>
  <c r="G60" s="1"/>
  <c r="G61"/>
  <c r="G62"/>
  <c r="G63"/>
  <c r="G64"/>
  <c r="G65"/>
  <c r="G66"/>
  <c r="E81"/>
  <c r="G81" s="1"/>
  <c r="E6"/>
  <c r="G6" s="1"/>
  <c r="D90" l="1"/>
  <c r="G82"/>
  <c r="D87"/>
  <c r="D88"/>
  <c r="D93"/>
  <c r="D89"/>
  <c r="F10" i="2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 l="1"/>
</calcChain>
</file>

<file path=xl/sharedStrings.xml><?xml version="1.0" encoding="utf-8"?>
<sst xmlns="http://schemas.openxmlformats.org/spreadsheetml/2006/main" count="361" uniqueCount="116">
  <si>
    <t>Placering</t>
  </si>
  <si>
    <t>Material</t>
  </si>
  <si>
    <t>Mängd</t>
  </si>
  <si>
    <t xml:space="preserve">Antal </t>
  </si>
  <si>
    <t>Total mängd</t>
  </si>
  <si>
    <t>Enhet</t>
  </si>
  <si>
    <t>kvm</t>
  </si>
  <si>
    <t>Samanställning</t>
  </si>
  <si>
    <t>Entr/Louge Golv Plan 1 Golvsockel</t>
  </si>
  <si>
    <t>Entr/Lounge Golv Plan 1</t>
  </si>
  <si>
    <t>RWC/Lounge Stänkskydd Plan 1</t>
  </si>
  <si>
    <t>WC/Lounge Korridor Stänkskydd Plan 1</t>
  </si>
  <si>
    <t>Trappor Plansteg</t>
  </si>
  <si>
    <t>Trappor Plansteg Avvikande steg</t>
  </si>
  <si>
    <t>RWC/Väggar Äldrebo. Plan 1,2,3</t>
  </si>
  <si>
    <t>RWC/Väggar Äldrebo.Bakom tvättställ Plan 1,2,3</t>
  </si>
  <si>
    <t>RWC/Väggar Äldrebo.Bakom Wc-stol Plan 1,2,3</t>
  </si>
  <si>
    <t>Wc/Korridor Stänkskydd Plan 2,3</t>
  </si>
  <si>
    <t>Wc/Duch Omkl. 13 pers.Stänkskydd Plan 3</t>
  </si>
  <si>
    <t>Wc/Duch Omkl. 46 pers.Stänkskydd Plan 3</t>
  </si>
  <si>
    <t>Wc Omkl. 46 pers.Stänkskydd Plan 3</t>
  </si>
  <si>
    <t>Stänkskydd tillagning kök och tvättfat Plan 1,2,3</t>
  </si>
  <si>
    <t>Personalrum Plan 3 Kakel ovan bänkskiva</t>
  </si>
  <si>
    <t>Kulör</t>
  </si>
  <si>
    <t>K 60296</t>
  </si>
  <si>
    <t>CM 2301 Ljusgrå</t>
  </si>
  <si>
    <t>K 61518</t>
  </si>
  <si>
    <t>C 0351 matt</t>
  </si>
  <si>
    <t>CM2398</t>
  </si>
  <si>
    <t>H 30307M</t>
  </si>
  <si>
    <t>Höganäs Granitkeramik Main Miltenberg</t>
  </si>
  <si>
    <t>Höganäs Granitkeramik Main  Miltenberg</t>
  </si>
  <si>
    <t>Kakel Höganäs 150x150mm Arqutectos  Ljusgrå</t>
  </si>
  <si>
    <t>Höganäs  Mittenberg</t>
  </si>
  <si>
    <t>Höganäs  Keradur Graphitemix</t>
  </si>
  <si>
    <t>Höganäs Arkitekt 47x47mm  Röd Blank</t>
  </si>
  <si>
    <t>Höganäs Arqutectos 200x200mm  Vit matt</t>
  </si>
  <si>
    <t>Arqutectos 147x147  Matt Amber</t>
  </si>
  <si>
    <t>Kakel 150x150  Paprika Röd matt</t>
  </si>
  <si>
    <t>Mängd Netto</t>
  </si>
  <si>
    <t>Yta med Spill</t>
  </si>
  <si>
    <t>m²</t>
  </si>
  <si>
    <t>Total mängd med spill</t>
  </si>
  <si>
    <t>Höganäs Kivi 197x197 mm</t>
  </si>
  <si>
    <t>Hall Lgh</t>
  </si>
  <si>
    <t>Höganäs Kivi 97x97 mm</t>
  </si>
  <si>
    <t>55006753 Antracit</t>
  </si>
  <si>
    <t>55006046 Antracit</t>
  </si>
  <si>
    <t>CO351</t>
  </si>
  <si>
    <t>Arquitectos Matt Vit 197x197</t>
  </si>
  <si>
    <t>Arquitectos Matt Svart 197x197</t>
  </si>
  <si>
    <t>CM2309S</t>
  </si>
  <si>
    <t>Höganäs Harmony Vit Matt 97x197</t>
  </si>
  <si>
    <t>H1040100M</t>
  </si>
  <si>
    <t>Höganäs Main 197x197 Frankfurt</t>
  </si>
  <si>
    <t>Höganäs Main 197x197 Bamburg</t>
  </si>
  <si>
    <t>K60291</t>
  </si>
  <si>
    <t xml:space="preserve">K60294 </t>
  </si>
  <si>
    <t xml:space="preserve">Hall Lgh </t>
  </si>
  <si>
    <t>Wc golv duschhörna typ(av och ah)</t>
  </si>
  <si>
    <t>Wc golv övrigt golv typ(av och ah)</t>
  </si>
  <si>
    <t>Wc väggar typ(av och ah)</t>
  </si>
  <si>
    <t>Wc vägg fondpelare typ(av och ah)</t>
  </si>
  <si>
    <t>Wc golv duschhörna typ(bv och bh)</t>
  </si>
  <si>
    <t>Wc golv övrigt golv typ(bv och bh)</t>
  </si>
  <si>
    <t>Wc väggar typ(bv och bh)</t>
  </si>
  <si>
    <t>Wc vägg fondpelare typ(bv och bh)</t>
  </si>
  <si>
    <t>Wc golv duschhörna typ(cv och ch)</t>
  </si>
  <si>
    <t>Wc väggar typ(cv och ch)</t>
  </si>
  <si>
    <t>Wc vägg fondpelare typ(cv och ch)</t>
  </si>
  <si>
    <t>Wc golv duschhörna typ(dv)</t>
  </si>
  <si>
    <t>Wc golv övrigt golv typ(dv)</t>
  </si>
  <si>
    <t>Wc väggar typ(dv)</t>
  </si>
  <si>
    <t>Wc vägg fondpelare typ(dv)</t>
  </si>
  <si>
    <t>Wc golv duschhörna Volym 101D-201D-301D</t>
  </si>
  <si>
    <t>Wc golv övrigt golv Volym 101D-201D-301D</t>
  </si>
  <si>
    <t>Wc väggar Volym 101D-201D-301D</t>
  </si>
  <si>
    <t>Wc vägg fondpelare Volym 101D-201D-301D</t>
  </si>
  <si>
    <t>Stänkskydd kök K-1, K-1s</t>
  </si>
  <si>
    <t>Stänkskydd kök K-2</t>
  </si>
  <si>
    <t>Stänkskydd kök K-3</t>
  </si>
  <si>
    <t>Stänkskydd kök K-4</t>
  </si>
  <si>
    <t>Stänkskydd kök K-5</t>
  </si>
  <si>
    <t>Stänkskydd kök K-6</t>
  </si>
  <si>
    <t>Stänkskydd kök K-7</t>
  </si>
  <si>
    <t>Stänkskydd kök K-9</t>
  </si>
  <si>
    <t>Stänkskydd kök K-11, K-11s</t>
  </si>
  <si>
    <t>Stänkskydd kök K-8, K-10</t>
  </si>
  <si>
    <t>Entre/Trapphall Väggar Höjd 1200mm Volym102A</t>
  </si>
  <si>
    <t>Entre/Trapphall Väggar Höjd 1200mm Volym102C</t>
  </si>
  <si>
    <t>Entre/Trapphall Väggar Höjd 1200mm Volym108A</t>
  </si>
  <si>
    <t>Entre/Trapphall Väggar Höjd 1200mm Volym104</t>
  </si>
  <si>
    <t>Entre/Trapphall Väggar Höjd 1200mm Volym102</t>
  </si>
  <si>
    <t>Entre/Trapphall Väggar Höjd 1200mm Volym112,110</t>
  </si>
  <si>
    <t>Entre/Trapphall + sockel Volym102A</t>
  </si>
  <si>
    <t>Entre/Trapphall + sockel Volym102C</t>
  </si>
  <si>
    <t>Entre/Trapphall + sockel Volym108A</t>
  </si>
  <si>
    <t>Entre/Trapphall + sockel Volym104</t>
  </si>
  <si>
    <t>Entre/Trapphall + sockel Volym102</t>
  </si>
  <si>
    <t>Entre/Trapphall + sockel Volym112,110</t>
  </si>
  <si>
    <t>Vilplan/Trapp 1</t>
  </si>
  <si>
    <t>Vilplan/Trapp 2</t>
  </si>
  <si>
    <t>Vilplan/Trapp 3</t>
  </si>
  <si>
    <t>Trappsteg Trp1</t>
  </si>
  <si>
    <t>Trappsteg Trp2</t>
  </si>
  <si>
    <t>Trappsteg Trp3</t>
  </si>
  <si>
    <t>Trappsteg Trp4</t>
  </si>
  <si>
    <t>Trappsteg Trp1 Avvikande kulör</t>
  </si>
  <si>
    <t>Trappsteg Trp2 Avvikande kulör</t>
  </si>
  <si>
    <t>Trappsteg Trp3 Avvikande kulör</t>
  </si>
  <si>
    <t>Trappsteg Trp4 Avvikande kulör</t>
  </si>
  <si>
    <t>Wc golv duschhörna Volym 403D</t>
  </si>
  <si>
    <t>Wc golv övrigt golv Volym 403D</t>
  </si>
  <si>
    <t>Wc väggar Volym 403D</t>
  </si>
  <si>
    <t>Wc vägg fondpelare Volym 403D</t>
  </si>
  <si>
    <t>Kakel och klinker Projektnamn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</si>
</sst>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Fill="1" applyBorder="1"/>
    <xf numFmtId="0" fontId="0" fillId="0" borderId="0" xfId="0" applyFill="1" applyBorder="1"/>
    <xf numFmtId="1" fontId="0" fillId="0" borderId="0" xfId="0" applyNumberFormat="1" applyBorder="1"/>
    <xf numFmtId="0" fontId="0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2" fillId="0" borderId="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0" xfId="0" applyFont="1" applyBorder="1"/>
    <xf numFmtId="1" fontId="0" fillId="0" borderId="0" xfId="0" applyNumberFormat="1" applyFont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1" fontId="0" fillId="0" borderId="1" xfId="0" applyNumberFormat="1" applyFont="1" applyBorder="1"/>
    <xf numFmtId="9" fontId="0" fillId="0" borderId="0" xfId="1" applyFont="1"/>
    <xf numFmtId="164" fontId="0" fillId="0" borderId="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4" fontId="0" fillId="0" borderId="0" xfId="0" applyNumberFormat="1"/>
    <xf numFmtId="0" fontId="1" fillId="0" borderId="12" xfId="0" applyFont="1" applyBorder="1" applyAlignment="1">
      <alignment wrapText="1"/>
    </xf>
    <xf numFmtId="0" fontId="1" fillId="0" borderId="0" xfId="0" applyFont="1" applyFill="1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0" fillId="0" borderId="3" xfId="0" applyFont="1" applyBorder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7"/>
  <sheetViews>
    <sheetView tabSelected="1" zoomScaleNormal="100" workbookViewId="0">
      <selection activeCell="A3" sqref="A3"/>
    </sheetView>
  </sheetViews>
  <sheetFormatPr defaultRowHeight="12.75"/>
  <cols>
    <col min="1" max="1" width="43.5" customWidth="1"/>
    <col min="2" max="2" width="47.125" customWidth="1"/>
    <col min="3" max="3" width="22.5" bestFit="1" customWidth="1"/>
    <col min="4" max="4" width="12.625" customWidth="1"/>
    <col min="5" max="5" width="13" customWidth="1"/>
    <col min="6" max="6" width="7.375" bestFit="1" customWidth="1"/>
    <col min="7" max="7" width="8.75" customWidth="1"/>
    <col min="10" max="10" width="12.375" bestFit="1" customWidth="1"/>
  </cols>
  <sheetData>
    <row r="1" spans="1:10" ht="19.5">
      <c r="A1" s="2" t="s">
        <v>115</v>
      </c>
      <c r="C1" s="46">
        <v>41126</v>
      </c>
    </row>
    <row r="2" spans="1:10" s="1" customFormat="1"/>
    <row r="3" spans="1:10">
      <c r="B3" s="1"/>
    </row>
    <row r="4" spans="1:10" ht="33" customHeight="1" thickBot="1"/>
    <row r="5" spans="1:10" s="1" customFormat="1" ht="51.75" thickBot="1">
      <c r="A5" s="24" t="s">
        <v>0</v>
      </c>
      <c r="B5" s="25" t="s">
        <v>1</v>
      </c>
      <c r="C5" s="25" t="s">
        <v>23</v>
      </c>
      <c r="D5" s="25" t="s">
        <v>39</v>
      </c>
      <c r="E5" s="25" t="s">
        <v>40</v>
      </c>
      <c r="F5" s="25" t="s">
        <v>3</v>
      </c>
      <c r="G5" s="47" t="s">
        <v>42</v>
      </c>
      <c r="H5" s="26" t="s">
        <v>5</v>
      </c>
    </row>
    <row r="6" spans="1:10">
      <c r="A6" s="4" t="s">
        <v>58</v>
      </c>
      <c r="B6" s="4" t="s">
        <v>43</v>
      </c>
      <c r="C6" s="39" t="s">
        <v>46</v>
      </c>
      <c r="D6" s="39">
        <v>6.08</v>
      </c>
      <c r="E6" s="45">
        <f>D6*1.06</f>
        <v>6.4448000000000008</v>
      </c>
      <c r="F6" s="39">
        <v>3</v>
      </c>
      <c r="G6" s="38">
        <f>E6*F6</f>
        <v>19.334400000000002</v>
      </c>
      <c r="H6" s="40" t="s">
        <v>41</v>
      </c>
      <c r="I6" s="33"/>
      <c r="J6" s="42"/>
    </row>
    <row r="7" spans="1:10">
      <c r="A7" s="4" t="s">
        <v>44</v>
      </c>
      <c r="B7" s="4" t="s">
        <v>43</v>
      </c>
      <c r="C7" s="30" t="s">
        <v>46</v>
      </c>
      <c r="D7" s="30">
        <v>6.2</v>
      </c>
      <c r="E7" s="43">
        <f t="shared" ref="E7:E81" si="0">D7*1.06</f>
        <v>6.572000000000001</v>
      </c>
      <c r="F7" s="30">
        <v>16</v>
      </c>
      <c r="G7" s="4">
        <f t="shared" ref="G7:G81" si="1">E7*F7</f>
        <v>105.15200000000002</v>
      </c>
      <c r="H7" s="11" t="s">
        <v>41</v>
      </c>
      <c r="I7" s="33"/>
      <c r="J7" s="42"/>
    </row>
    <row r="8" spans="1:10">
      <c r="A8" s="4" t="s">
        <v>44</v>
      </c>
      <c r="B8" s="4" t="s">
        <v>43</v>
      </c>
      <c r="C8" s="30" t="s">
        <v>46</v>
      </c>
      <c r="D8" s="30">
        <v>6.25</v>
      </c>
      <c r="E8" s="43">
        <f t="shared" si="0"/>
        <v>6.625</v>
      </c>
      <c r="F8" s="30">
        <v>16</v>
      </c>
      <c r="G8" s="4">
        <f t="shared" si="1"/>
        <v>106</v>
      </c>
      <c r="H8" s="11" t="s">
        <v>41</v>
      </c>
      <c r="I8" s="33"/>
      <c r="J8" s="42"/>
    </row>
    <row r="9" spans="1:10">
      <c r="A9" s="4" t="s">
        <v>44</v>
      </c>
      <c r="B9" s="4" t="s">
        <v>43</v>
      </c>
      <c r="C9" s="30" t="s">
        <v>46</v>
      </c>
      <c r="D9" s="30">
        <v>6.51</v>
      </c>
      <c r="E9" s="43">
        <f t="shared" si="0"/>
        <v>6.9005999999999998</v>
      </c>
      <c r="F9" s="30">
        <v>8</v>
      </c>
      <c r="G9" s="4">
        <f t="shared" si="1"/>
        <v>55.204799999999999</v>
      </c>
      <c r="H9" s="11" t="s">
        <v>41</v>
      </c>
      <c r="I9" s="33"/>
      <c r="J9" s="42"/>
    </row>
    <row r="10" spans="1:10">
      <c r="A10" s="4" t="s">
        <v>44</v>
      </c>
      <c r="B10" s="4" t="s">
        <v>43</v>
      </c>
      <c r="C10" s="30" t="s">
        <v>46</v>
      </c>
      <c r="D10" s="30">
        <v>6.72</v>
      </c>
      <c r="E10" s="43">
        <f t="shared" si="0"/>
        <v>7.1231999999999998</v>
      </c>
      <c r="F10" s="30">
        <v>8</v>
      </c>
      <c r="G10" s="4">
        <f t="shared" si="1"/>
        <v>56.985599999999998</v>
      </c>
      <c r="H10" s="11" t="s">
        <v>41</v>
      </c>
      <c r="I10" s="33"/>
      <c r="J10" s="42"/>
    </row>
    <row r="11" spans="1:10">
      <c r="A11" s="52" t="s">
        <v>44</v>
      </c>
      <c r="B11" s="4" t="s">
        <v>43</v>
      </c>
      <c r="C11" s="51" t="s">
        <v>46</v>
      </c>
      <c r="D11" s="30">
        <v>7.68</v>
      </c>
      <c r="E11" s="43">
        <f t="shared" si="0"/>
        <v>8.1408000000000005</v>
      </c>
      <c r="F11" s="30">
        <v>4</v>
      </c>
      <c r="G11" s="4">
        <f t="shared" si="1"/>
        <v>32.563200000000002</v>
      </c>
      <c r="H11" s="11" t="s">
        <v>41</v>
      </c>
      <c r="I11" s="33"/>
      <c r="J11" s="42"/>
    </row>
    <row r="12" spans="1:10">
      <c r="A12" s="10"/>
      <c r="B12" s="4"/>
      <c r="C12" s="30"/>
      <c r="D12" s="30"/>
      <c r="E12" s="43">
        <f t="shared" si="0"/>
        <v>0</v>
      </c>
      <c r="F12" s="30"/>
      <c r="G12" s="4">
        <f t="shared" si="1"/>
        <v>0</v>
      </c>
      <c r="H12" s="11" t="s">
        <v>41</v>
      </c>
      <c r="I12" s="33"/>
      <c r="J12" s="42"/>
    </row>
    <row r="13" spans="1:10">
      <c r="A13" s="10" t="s">
        <v>59</v>
      </c>
      <c r="B13" s="4" t="s">
        <v>45</v>
      </c>
      <c r="C13" s="30" t="s">
        <v>47</v>
      </c>
      <c r="D13" s="30">
        <v>0.64</v>
      </c>
      <c r="E13" s="43">
        <f t="shared" si="0"/>
        <v>0.6784</v>
      </c>
      <c r="F13" s="30">
        <v>16</v>
      </c>
      <c r="G13" s="4">
        <f t="shared" si="1"/>
        <v>10.8544</v>
      </c>
      <c r="H13" s="11" t="s">
        <v>41</v>
      </c>
      <c r="I13" s="33"/>
      <c r="J13" s="42"/>
    </row>
    <row r="14" spans="1:10">
      <c r="A14" s="10" t="s">
        <v>60</v>
      </c>
      <c r="B14" s="50" t="s">
        <v>43</v>
      </c>
      <c r="C14" s="51" t="s">
        <v>46</v>
      </c>
      <c r="D14" s="30">
        <v>5.12</v>
      </c>
      <c r="E14" s="43">
        <f t="shared" si="0"/>
        <v>5.4272</v>
      </c>
      <c r="F14" s="30">
        <v>16</v>
      </c>
      <c r="G14" s="4">
        <f t="shared" si="1"/>
        <v>86.8352</v>
      </c>
      <c r="H14" s="11" t="s">
        <v>41</v>
      </c>
      <c r="I14" s="33"/>
      <c r="J14" s="42"/>
    </row>
    <row r="15" spans="1:10">
      <c r="A15" s="10" t="s">
        <v>61</v>
      </c>
      <c r="B15" s="4" t="s">
        <v>49</v>
      </c>
      <c r="C15" s="30" t="s">
        <v>48</v>
      </c>
      <c r="D15" s="30">
        <v>21.9</v>
      </c>
      <c r="E15" s="43">
        <f t="shared" si="0"/>
        <v>23.213999999999999</v>
      </c>
      <c r="F15" s="30">
        <v>16</v>
      </c>
      <c r="G15" s="4">
        <f t="shared" si="1"/>
        <v>371.42399999999998</v>
      </c>
      <c r="H15" s="11" t="s">
        <v>41</v>
      </c>
      <c r="I15" s="33"/>
      <c r="J15" s="42"/>
    </row>
    <row r="16" spans="1:10">
      <c r="A16" s="10" t="s">
        <v>62</v>
      </c>
      <c r="B16" s="4" t="s">
        <v>50</v>
      </c>
      <c r="C16" s="30" t="s">
        <v>51</v>
      </c>
      <c r="D16" s="30">
        <v>1</v>
      </c>
      <c r="E16" s="43">
        <f t="shared" si="0"/>
        <v>1.06</v>
      </c>
      <c r="F16" s="30">
        <v>16</v>
      </c>
      <c r="G16" s="4">
        <f t="shared" si="1"/>
        <v>16.96</v>
      </c>
      <c r="H16" s="11" t="s">
        <v>41</v>
      </c>
      <c r="I16" s="33"/>
      <c r="J16" s="42"/>
    </row>
    <row r="17" spans="1:13">
      <c r="A17" s="10"/>
      <c r="B17" s="49"/>
      <c r="C17" s="30"/>
      <c r="D17" s="30"/>
      <c r="E17" s="43">
        <f t="shared" si="0"/>
        <v>0</v>
      </c>
      <c r="F17" s="30"/>
      <c r="G17" s="4">
        <f t="shared" si="1"/>
        <v>0</v>
      </c>
      <c r="H17" s="11" t="s">
        <v>41</v>
      </c>
      <c r="I17" s="17"/>
      <c r="J17" s="42"/>
    </row>
    <row r="18" spans="1:13">
      <c r="A18" s="10" t="s">
        <v>63</v>
      </c>
      <c r="B18" s="4" t="s">
        <v>45</v>
      </c>
      <c r="C18" s="30" t="s">
        <v>47</v>
      </c>
      <c r="D18" s="30">
        <v>0.64</v>
      </c>
      <c r="E18" s="43">
        <f t="shared" si="0"/>
        <v>0.6784</v>
      </c>
      <c r="F18" s="31">
        <v>19</v>
      </c>
      <c r="G18" s="4">
        <f t="shared" si="1"/>
        <v>12.8896</v>
      </c>
      <c r="H18" s="11" t="s">
        <v>41</v>
      </c>
      <c r="I18" s="33"/>
      <c r="J18" s="42"/>
    </row>
    <row r="19" spans="1:13">
      <c r="A19" s="10" t="s">
        <v>64</v>
      </c>
      <c r="B19" s="50" t="s">
        <v>43</v>
      </c>
      <c r="C19" s="51" t="s">
        <v>46</v>
      </c>
      <c r="D19" s="31">
        <v>6.26</v>
      </c>
      <c r="E19" s="43">
        <f t="shared" si="0"/>
        <v>6.6356000000000002</v>
      </c>
      <c r="F19" s="31">
        <v>19</v>
      </c>
      <c r="G19" s="4">
        <f t="shared" si="1"/>
        <v>126.07640000000001</v>
      </c>
      <c r="H19" s="11" t="s">
        <v>41</v>
      </c>
      <c r="I19" s="33"/>
      <c r="J19" s="42"/>
    </row>
    <row r="20" spans="1:13">
      <c r="A20" s="10" t="s">
        <v>65</v>
      </c>
      <c r="B20" s="4" t="s">
        <v>49</v>
      </c>
      <c r="C20" s="30" t="s">
        <v>48</v>
      </c>
      <c r="D20" s="31">
        <v>24.42</v>
      </c>
      <c r="E20" s="43">
        <f t="shared" si="0"/>
        <v>25.885200000000005</v>
      </c>
      <c r="F20" s="31">
        <v>19</v>
      </c>
      <c r="G20" s="4">
        <f t="shared" si="1"/>
        <v>491.81880000000007</v>
      </c>
      <c r="H20" s="11" t="s">
        <v>41</v>
      </c>
      <c r="I20" s="33"/>
      <c r="J20" s="42"/>
    </row>
    <row r="21" spans="1:13">
      <c r="A21" s="10" t="s">
        <v>66</v>
      </c>
      <c r="B21" s="4" t="s">
        <v>50</v>
      </c>
      <c r="C21" s="30" t="s">
        <v>51</v>
      </c>
      <c r="D21" s="31">
        <v>1</v>
      </c>
      <c r="E21" s="43">
        <f t="shared" si="0"/>
        <v>1.06</v>
      </c>
      <c r="F21" s="31">
        <v>19</v>
      </c>
      <c r="G21" s="4">
        <f t="shared" si="1"/>
        <v>20.14</v>
      </c>
      <c r="H21" s="11" t="s">
        <v>41</v>
      </c>
      <c r="I21" s="33"/>
      <c r="J21" s="42"/>
    </row>
    <row r="22" spans="1:13">
      <c r="A22" s="10"/>
      <c r="B22" s="4"/>
      <c r="C22" s="30"/>
      <c r="D22" s="31"/>
      <c r="E22" s="43">
        <f t="shared" si="0"/>
        <v>0</v>
      </c>
      <c r="F22" s="31"/>
      <c r="G22" s="4">
        <f t="shared" si="1"/>
        <v>0</v>
      </c>
      <c r="H22" s="11" t="s">
        <v>41</v>
      </c>
      <c r="I22" s="34"/>
      <c r="J22" s="42"/>
    </row>
    <row r="23" spans="1:13">
      <c r="A23" s="10" t="s">
        <v>67</v>
      </c>
      <c r="B23" s="4" t="s">
        <v>45</v>
      </c>
      <c r="C23" s="30" t="s">
        <v>47</v>
      </c>
      <c r="D23" s="30">
        <v>0.64</v>
      </c>
      <c r="E23" s="43">
        <f t="shared" si="0"/>
        <v>0.6784</v>
      </c>
      <c r="F23" s="31">
        <v>12</v>
      </c>
      <c r="G23" s="4">
        <f t="shared" si="1"/>
        <v>8.1408000000000005</v>
      </c>
      <c r="H23" s="11" t="s">
        <v>41</v>
      </c>
      <c r="I23" s="32"/>
      <c r="J23" s="42"/>
    </row>
    <row r="24" spans="1:13">
      <c r="A24" s="10" t="s">
        <v>64</v>
      </c>
      <c r="B24" s="50" t="s">
        <v>43</v>
      </c>
      <c r="C24" s="51" t="s">
        <v>46</v>
      </c>
      <c r="D24" s="31">
        <v>6.26</v>
      </c>
      <c r="E24" s="43">
        <f t="shared" si="0"/>
        <v>6.6356000000000002</v>
      </c>
      <c r="F24" s="31">
        <v>12</v>
      </c>
      <c r="G24" s="4">
        <f t="shared" si="1"/>
        <v>79.627200000000002</v>
      </c>
      <c r="H24" s="11" t="s">
        <v>41</v>
      </c>
      <c r="I24" s="32"/>
      <c r="J24" s="42"/>
    </row>
    <row r="25" spans="1:13">
      <c r="A25" s="10" t="s">
        <v>68</v>
      </c>
      <c r="B25" s="4" t="s">
        <v>49</v>
      </c>
      <c r="C25" s="30" t="s">
        <v>48</v>
      </c>
      <c r="D25" s="31">
        <v>24.42</v>
      </c>
      <c r="E25" s="43">
        <f t="shared" si="0"/>
        <v>25.885200000000005</v>
      </c>
      <c r="F25" s="31">
        <v>12</v>
      </c>
      <c r="G25" s="4">
        <f t="shared" si="1"/>
        <v>310.62240000000008</v>
      </c>
      <c r="H25" s="11" t="s">
        <v>41</v>
      </c>
      <c r="I25" s="34"/>
      <c r="J25" s="42"/>
    </row>
    <row r="26" spans="1:13">
      <c r="A26" s="10" t="s">
        <v>69</v>
      </c>
      <c r="B26" s="4" t="s">
        <v>50</v>
      </c>
      <c r="C26" s="30" t="s">
        <v>51</v>
      </c>
      <c r="D26" s="31">
        <v>1</v>
      </c>
      <c r="E26" s="43">
        <f t="shared" si="0"/>
        <v>1.06</v>
      </c>
      <c r="F26" s="31">
        <v>12</v>
      </c>
      <c r="G26" s="4">
        <f t="shared" si="1"/>
        <v>12.72</v>
      </c>
      <c r="H26" s="11" t="s">
        <v>41</v>
      </c>
      <c r="I26" s="34"/>
      <c r="J26" s="42"/>
    </row>
    <row r="27" spans="1:13">
      <c r="A27" s="10"/>
      <c r="B27" s="4"/>
      <c r="C27" s="30"/>
      <c r="D27" s="31"/>
      <c r="E27" s="43">
        <f t="shared" si="0"/>
        <v>0</v>
      </c>
      <c r="F27" s="31"/>
      <c r="G27" s="4">
        <f t="shared" si="1"/>
        <v>0</v>
      </c>
      <c r="H27" s="11" t="s">
        <v>41</v>
      </c>
      <c r="J27" s="42"/>
    </row>
    <row r="28" spans="1:13">
      <c r="A28" s="10" t="s">
        <v>70</v>
      </c>
      <c r="B28" s="4" t="s">
        <v>45</v>
      </c>
      <c r="C28" s="30" t="s">
        <v>47</v>
      </c>
      <c r="D28" s="31">
        <v>0.64</v>
      </c>
      <c r="E28" s="43">
        <f t="shared" si="0"/>
        <v>0.6784</v>
      </c>
      <c r="F28" s="31">
        <v>4</v>
      </c>
      <c r="G28" s="4">
        <f t="shared" si="1"/>
        <v>2.7136</v>
      </c>
      <c r="H28" s="11" t="s">
        <v>41</v>
      </c>
      <c r="I28" s="32"/>
      <c r="J28" s="42"/>
      <c r="L28" s="29"/>
    </row>
    <row r="29" spans="1:13">
      <c r="A29" s="10" t="s">
        <v>71</v>
      </c>
      <c r="B29" s="50" t="s">
        <v>43</v>
      </c>
      <c r="C29" s="51" t="s">
        <v>46</v>
      </c>
      <c r="D29" s="31">
        <v>6.49</v>
      </c>
      <c r="E29" s="43">
        <f t="shared" si="0"/>
        <v>6.8794000000000004</v>
      </c>
      <c r="F29" s="31">
        <v>4</v>
      </c>
      <c r="G29" s="4">
        <f t="shared" si="1"/>
        <v>27.517600000000002</v>
      </c>
      <c r="H29" s="11" t="s">
        <v>41</v>
      </c>
      <c r="I29" s="32"/>
      <c r="J29" s="42"/>
      <c r="M29" s="29"/>
    </row>
    <row r="30" spans="1:13">
      <c r="A30" s="10" t="s">
        <v>72</v>
      </c>
      <c r="B30" s="4" t="s">
        <v>49</v>
      </c>
      <c r="C30" s="30" t="s">
        <v>48</v>
      </c>
      <c r="D30" s="31">
        <v>24.89</v>
      </c>
      <c r="E30" s="43">
        <f t="shared" si="0"/>
        <v>26.383400000000002</v>
      </c>
      <c r="F30" s="31">
        <v>4</v>
      </c>
      <c r="G30" s="4">
        <f t="shared" si="1"/>
        <v>105.53360000000001</v>
      </c>
      <c r="H30" s="11" t="s">
        <v>41</v>
      </c>
      <c r="I30" s="32"/>
      <c r="J30" s="42"/>
    </row>
    <row r="31" spans="1:13">
      <c r="A31" s="10" t="s">
        <v>73</v>
      </c>
      <c r="B31" s="4" t="s">
        <v>50</v>
      </c>
      <c r="C31" s="30" t="s">
        <v>51</v>
      </c>
      <c r="D31" s="31">
        <v>1</v>
      </c>
      <c r="E31" s="43">
        <f t="shared" si="0"/>
        <v>1.06</v>
      </c>
      <c r="F31" s="31">
        <v>4</v>
      </c>
      <c r="G31" s="4">
        <f t="shared" si="1"/>
        <v>4.24</v>
      </c>
      <c r="H31" s="11" t="s">
        <v>41</v>
      </c>
      <c r="I31" s="32"/>
      <c r="J31" s="42"/>
    </row>
    <row r="32" spans="1:13">
      <c r="A32" s="10"/>
      <c r="B32" s="4"/>
      <c r="C32" s="30"/>
      <c r="D32" s="31"/>
      <c r="E32" s="43">
        <f t="shared" si="0"/>
        <v>0</v>
      </c>
      <c r="F32" s="31"/>
      <c r="G32" s="4">
        <f t="shared" si="1"/>
        <v>0</v>
      </c>
      <c r="H32" s="11" t="s">
        <v>41</v>
      </c>
      <c r="I32" s="34"/>
      <c r="J32" s="42"/>
    </row>
    <row r="33" spans="1:10">
      <c r="A33" s="10" t="s">
        <v>74</v>
      </c>
      <c r="B33" s="4" t="s">
        <v>45</v>
      </c>
      <c r="C33" s="30" t="s">
        <v>47</v>
      </c>
      <c r="D33" s="31">
        <v>0.64</v>
      </c>
      <c r="E33" s="43">
        <f t="shared" si="0"/>
        <v>0.6784</v>
      </c>
      <c r="F33" s="31">
        <v>3</v>
      </c>
      <c r="G33" s="4">
        <f t="shared" si="1"/>
        <v>2.0352000000000001</v>
      </c>
      <c r="H33" s="11" t="s">
        <v>41</v>
      </c>
      <c r="I33" s="34"/>
      <c r="J33" s="42"/>
    </row>
    <row r="34" spans="1:10">
      <c r="A34" s="10" t="s">
        <v>75</v>
      </c>
      <c r="B34" s="50" t="s">
        <v>43</v>
      </c>
      <c r="C34" s="51" t="s">
        <v>46</v>
      </c>
      <c r="D34" s="31">
        <v>1.91</v>
      </c>
      <c r="E34" s="43">
        <f t="shared" si="0"/>
        <v>2.0246</v>
      </c>
      <c r="F34" s="31">
        <v>3</v>
      </c>
      <c r="G34" s="4">
        <f t="shared" si="1"/>
        <v>6.0738000000000003</v>
      </c>
      <c r="H34" s="11" t="s">
        <v>41</v>
      </c>
      <c r="I34" s="34"/>
      <c r="J34" s="42"/>
    </row>
    <row r="35" spans="1:10">
      <c r="A35" s="10" t="s">
        <v>76</v>
      </c>
      <c r="B35" s="4" t="s">
        <v>49</v>
      </c>
      <c r="C35" s="30" t="s">
        <v>48</v>
      </c>
      <c r="D35" s="31">
        <v>13.89</v>
      </c>
      <c r="E35" s="43">
        <f t="shared" si="0"/>
        <v>14.723400000000002</v>
      </c>
      <c r="F35" s="31">
        <v>3</v>
      </c>
      <c r="G35" s="4">
        <f t="shared" si="1"/>
        <v>44.170200000000008</v>
      </c>
      <c r="H35" s="11" t="s">
        <v>41</v>
      </c>
      <c r="I35" s="34"/>
      <c r="J35" s="42"/>
    </row>
    <row r="36" spans="1:10">
      <c r="A36" s="10" t="s">
        <v>77</v>
      </c>
      <c r="B36" s="4" t="s">
        <v>50</v>
      </c>
      <c r="C36" s="30" t="s">
        <v>51</v>
      </c>
      <c r="D36" s="30">
        <v>1</v>
      </c>
      <c r="E36" s="43">
        <f t="shared" si="0"/>
        <v>1.06</v>
      </c>
      <c r="F36" s="30">
        <v>3</v>
      </c>
      <c r="G36" s="4">
        <f t="shared" si="1"/>
        <v>3.18</v>
      </c>
      <c r="H36" s="11" t="s">
        <v>41</v>
      </c>
      <c r="I36" s="33"/>
      <c r="J36" s="42"/>
    </row>
    <row r="37" spans="1:10">
      <c r="A37" s="10"/>
      <c r="B37" s="4"/>
      <c r="C37" s="30"/>
      <c r="D37" s="30"/>
      <c r="E37" s="43">
        <f t="shared" si="0"/>
        <v>0</v>
      </c>
      <c r="F37" s="30"/>
      <c r="G37" s="4">
        <f t="shared" si="1"/>
        <v>0</v>
      </c>
      <c r="H37" s="11" t="s">
        <v>41</v>
      </c>
      <c r="I37" s="33"/>
      <c r="J37" s="42"/>
    </row>
    <row r="38" spans="1:10">
      <c r="A38" s="10" t="s">
        <v>111</v>
      </c>
      <c r="B38" s="4" t="s">
        <v>45</v>
      </c>
      <c r="C38" s="30" t="s">
        <v>47</v>
      </c>
      <c r="D38" s="30">
        <v>0.64</v>
      </c>
      <c r="E38" s="43">
        <f t="shared" si="0"/>
        <v>0.6784</v>
      </c>
      <c r="F38" s="30">
        <v>1</v>
      </c>
      <c r="G38" s="4">
        <f t="shared" si="1"/>
        <v>0.6784</v>
      </c>
      <c r="H38" s="11" t="s">
        <v>41</v>
      </c>
      <c r="I38" s="33"/>
      <c r="J38" s="42"/>
    </row>
    <row r="39" spans="1:10">
      <c r="A39" s="10" t="s">
        <v>112</v>
      </c>
      <c r="B39" s="50" t="s">
        <v>43</v>
      </c>
      <c r="C39" s="51" t="s">
        <v>46</v>
      </c>
      <c r="D39" s="30">
        <v>4.0599999999999996</v>
      </c>
      <c r="E39" s="43">
        <f t="shared" si="0"/>
        <v>4.3035999999999994</v>
      </c>
      <c r="F39" s="30">
        <v>1</v>
      </c>
      <c r="G39" s="4">
        <f t="shared" si="1"/>
        <v>4.3035999999999994</v>
      </c>
      <c r="H39" s="11" t="s">
        <v>41</v>
      </c>
      <c r="I39" s="33"/>
      <c r="J39" s="42"/>
    </row>
    <row r="40" spans="1:10">
      <c r="A40" s="10" t="s">
        <v>113</v>
      </c>
      <c r="B40" s="4" t="s">
        <v>49</v>
      </c>
      <c r="C40" s="30" t="s">
        <v>48</v>
      </c>
      <c r="D40" s="30">
        <v>21.42</v>
      </c>
      <c r="E40" s="43">
        <f t="shared" si="0"/>
        <v>22.705200000000001</v>
      </c>
      <c r="F40" s="30">
        <v>1</v>
      </c>
      <c r="G40" s="4">
        <f t="shared" si="1"/>
        <v>22.705200000000001</v>
      </c>
      <c r="H40" s="11" t="s">
        <v>41</v>
      </c>
      <c r="I40" s="33"/>
      <c r="J40" s="42"/>
    </row>
    <row r="41" spans="1:10">
      <c r="A41" s="10" t="s">
        <v>114</v>
      </c>
      <c r="B41" s="4" t="s">
        <v>50</v>
      </c>
      <c r="C41" s="30" t="s">
        <v>51</v>
      </c>
      <c r="D41" s="30">
        <v>1</v>
      </c>
      <c r="E41" s="43">
        <f t="shared" si="0"/>
        <v>1.06</v>
      </c>
      <c r="F41" s="30">
        <v>1</v>
      </c>
      <c r="G41" s="4">
        <f t="shared" si="1"/>
        <v>1.06</v>
      </c>
      <c r="H41" s="11" t="s">
        <v>41</v>
      </c>
      <c r="I41" s="33"/>
      <c r="J41" s="42"/>
    </row>
    <row r="42" spans="1:10">
      <c r="A42" s="10"/>
      <c r="B42" s="4"/>
      <c r="C42" s="30"/>
      <c r="D42" s="30"/>
      <c r="E42" s="43">
        <f t="shared" si="0"/>
        <v>0</v>
      </c>
      <c r="F42" s="30"/>
      <c r="G42" s="4">
        <f t="shared" si="1"/>
        <v>0</v>
      </c>
      <c r="H42" s="11" t="s">
        <v>41</v>
      </c>
      <c r="I42" s="33"/>
      <c r="J42" s="42"/>
    </row>
    <row r="43" spans="1:10">
      <c r="A43" s="10" t="s">
        <v>78</v>
      </c>
      <c r="B43" s="4" t="s">
        <v>52</v>
      </c>
      <c r="C43" s="30" t="s">
        <v>53</v>
      </c>
      <c r="D43" s="30">
        <v>2.71</v>
      </c>
      <c r="E43" s="43">
        <f t="shared" si="0"/>
        <v>2.8726000000000003</v>
      </c>
      <c r="F43" s="30">
        <v>12</v>
      </c>
      <c r="G43" s="4">
        <f t="shared" si="1"/>
        <v>34.471200000000003</v>
      </c>
      <c r="H43" s="11" t="s">
        <v>41</v>
      </c>
      <c r="I43" s="33"/>
      <c r="J43" s="42"/>
    </row>
    <row r="44" spans="1:10">
      <c r="A44" s="10" t="s">
        <v>79</v>
      </c>
      <c r="B44" s="4" t="s">
        <v>52</v>
      </c>
      <c r="C44" s="30" t="s">
        <v>53</v>
      </c>
      <c r="D44" s="30">
        <v>3.25</v>
      </c>
      <c r="E44" s="43">
        <f t="shared" si="0"/>
        <v>3.4450000000000003</v>
      </c>
      <c r="F44" s="30">
        <v>8</v>
      </c>
      <c r="G44" s="4">
        <f t="shared" si="1"/>
        <v>27.560000000000002</v>
      </c>
      <c r="H44" s="11" t="s">
        <v>41</v>
      </c>
      <c r="I44" s="33"/>
      <c r="J44" s="42"/>
    </row>
    <row r="45" spans="1:10">
      <c r="A45" s="10" t="s">
        <v>80</v>
      </c>
      <c r="B45" s="4" t="s">
        <v>52</v>
      </c>
      <c r="C45" s="30" t="s">
        <v>53</v>
      </c>
      <c r="D45" s="30">
        <v>3.1</v>
      </c>
      <c r="E45" s="43">
        <f t="shared" si="0"/>
        <v>3.2860000000000005</v>
      </c>
      <c r="F45" s="30">
        <v>8</v>
      </c>
      <c r="G45" s="4">
        <f t="shared" si="1"/>
        <v>26.288000000000004</v>
      </c>
      <c r="H45" s="11" t="s">
        <v>41</v>
      </c>
      <c r="I45" s="33"/>
      <c r="J45" s="42"/>
    </row>
    <row r="46" spans="1:10">
      <c r="A46" s="10" t="s">
        <v>81</v>
      </c>
      <c r="B46" s="4" t="s">
        <v>52</v>
      </c>
      <c r="C46" s="30" t="s">
        <v>53</v>
      </c>
      <c r="D46" s="30">
        <v>2.71</v>
      </c>
      <c r="E46" s="43">
        <f t="shared" si="0"/>
        <v>2.8726000000000003</v>
      </c>
      <c r="F46" s="30">
        <v>4</v>
      </c>
      <c r="G46" s="4">
        <f t="shared" si="1"/>
        <v>11.490400000000001</v>
      </c>
      <c r="H46" s="11" t="s">
        <v>41</v>
      </c>
      <c r="I46" s="33"/>
      <c r="J46" s="42"/>
    </row>
    <row r="47" spans="1:10">
      <c r="A47" s="10" t="s">
        <v>82</v>
      </c>
      <c r="B47" s="4" t="s">
        <v>52</v>
      </c>
      <c r="C47" s="30" t="s">
        <v>53</v>
      </c>
      <c r="D47" s="30">
        <v>2.1800000000000002</v>
      </c>
      <c r="E47" s="43">
        <f t="shared" si="0"/>
        <v>2.3108000000000004</v>
      </c>
      <c r="F47" s="30">
        <v>3</v>
      </c>
      <c r="G47" s="4">
        <f t="shared" si="1"/>
        <v>6.9324000000000012</v>
      </c>
      <c r="H47" s="11" t="s">
        <v>41</v>
      </c>
      <c r="I47" s="33"/>
      <c r="J47" s="42"/>
    </row>
    <row r="48" spans="1:10">
      <c r="A48" s="10" t="s">
        <v>83</v>
      </c>
      <c r="B48" s="4" t="s">
        <v>52</v>
      </c>
      <c r="C48" s="30" t="s">
        <v>53</v>
      </c>
      <c r="D48" s="30">
        <v>2.34</v>
      </c>
      <c r="E48" s="43">
        <f t="shared" si="0"/>
        <v>2.4803999999999999</v>
      </c>
      <c r="F48" s="30">
        <v>4</v>
      </c>
      <c r="G48" s="4">
        <f t="shared" si="1"/>
        <v>9.9215999999999998</v>
      </c>
      <c r="H48" s="11" t="s">
        <v>41</v>
      </c>
      <c r="I48" s="33"/>
      <c r="J48" s="42"/>
    </row>
    <row r="49" spans="1:10">
      <c r="A49" s="10" t="s">
        <v>84</v>
      </c>
      <c r="B49" s="4" t="s">
        <v>52</v>
      </c>
      <c r="C49" s="30" t="s">
        <v>53</v>
      </c>
      <c r="D49" s="30">
        <v>3.2</v>
      </c>
      <c r="E49" s="43">
        <f t="shared" si="0"/>
        <v>3.3920000000000003</v>
      </c>
      <c r="F49" s="30">
        <v>4</v>
      </c>
      <c r="G49" s="4">
        <f t="shared" si="1"/>
        <v>13.568000000000001</v>
      </c>
      <c r="H49" s="11" t="s">
        <v>41</v>
      </c>
      <c r="I49" s="33"/>
      <c r="J49" s="42"/>
    </row>
    <row r="50" spans="1:10">
      <c r="A50" s="10" t="s">
        <v>87</v>
      </c>
      <c r="B50" s="4" t="s">
        <v>52</v>
      </c>
      <c r="C50" s="30" t="s">
        <v>53</v>
      </c>
      <c r="D50" s="30">
        <v>3</v>
      </c>
      <c r="E50" s="43">
        <f t="shared" si="0"/>
        <v>3.18</v>
      </c>
      <c r="F50" s="30">
        <v>7</v>
      </c>
      <c r="G50" s="4">
        <f t="shared" si="1"/>
        <v>22.26</v>
      </c>
      <c r="H50" s="11" t="s">
        <v>41</v>
      </c>
      <c r="I50" s="33"/>
      <c r="J50" s="42"/>
    </row>
    <row r="51" spans="1:10">
      <c r="A51" s="10" t="s">
        <v>85</v>
      </c>
      <c r="B51" s="4" t="s">
        <v>52</v>
      </c>
      <c r="C51" s="30" t="s">
        <v>53</v>
      </c>
      <c r="D51" s="30">
        <v>2.4</v>
      </c>
      <c r="E51" s="43">
        <f t="shared" si="0"/>
        <v>2.544</v>
      </c>
      <c r="F51" s="30">
        <v>1</v>
      </c>
      <c r="G51" s="4">
        <f t="shared" si="1"/>
        <v>2.544</v>
      </c>
      <c r="H51" s="11" t="s">
        <v>41</v>
      </c>
      <c r="I51" s="33"/>
      <c r="J51" s="42"/>
    </row>
    <row r="52" spans="1:10">
      <c r="A52" s="10" t="s">
        <v>86</v>
      </c>
      <c r="B52" s="4" t="s">
        <v>52</v>
      </c>
      <c r="C52" s="30" t="s">
        <v>53</v>
      </c>
      <c r="D52" s="30">
        <v>2.7</v>
      </c>
      <c r="E52" s="43">
        <f t="shared" si="0"/>
        <v>2.8620000000000005</v>
      </c>
      <c r="F52" s="30">
        <v>2</v>
      </c>
      <c r="G52" s="4">
        <f t="shared" si="1"/>
        <v>5.7240000000000011</v>
      </c>
      <c r="H52" s="11" t="s">
        <v>41</v>
      </c>
      <c r="I52" s="33"/>
      <c r="J52" s="42"/>
    </row>
    <row r="53" spans="1:10">
      <c r="A53" s="10"/>
      <c r="B53" s="4"/>
      <c r="C53" s="30"/>
      <c r="D53" s="30"/>
      <c r="E53" s="43">
        <f t="shared" si="0"/>
        <v>0</v>
      </c>
      <c r="F53" s="30"/>
      <c r="G53" s="4">
        <f t="shared" si="1"/>
        <v>0</v>
      </c>
      <c r="H53" s="11" t="s">
        <v>41</v>
      </c>
      <c r="I53" s="33"/>
      <c r="J53" s="42"/>
    </row>
    <row r="54" spans="1:10">
      <c r="A54" s="10" t="s">
        <v>88</v>
      </c>
      <c r="B54" s="4" t="s">
        <v>55</v>
      </c>
      <c r="C54" s="30" t="s">
        <v>56</v>
      </c>
      <c r="D54" s="30">
        <v>5.4</v>
      </c>
      <c r="E54" s="43">
        <f>D54*1.1</f>
        <v>5.9400000000000013</v>
      </c>
      <c r="F54" s="30">
        <v>1</v>
      </c>
      <c r="G54" s="4">
        <f t="shared" si="1"/>
        <v>5.9400000000000013</v>
      </c>
      <c r="H54" s="11" t="s">
        <v>41</v>
      </c>
      <c r="I54" s="33"/>
      <c r="J54" s="42"/>
    </row>
    <row r="55" spans="1:10">
      <c r="A55" s="10" t="s">
        <v>89</v>
      </c>
      <c r="B55" s="4" t="s">
        <v>55</v>
      </c>
      <c r="C55" s="30" t="s">
        <v>56</v>
      </c>
      <c r="D55" s="30">
        <v>7.92</v>
      </c>
      <c r="E55" s="43">
        <f t="shared" ref="E55:E56" si="2">D55*1.1</f>
        <v>8.7119999999999997</v>
      </c>
      <c r="F55" s="30">
        <v>1</v>
      </c>
      <c r="G55" s="4">
        <f t="shared" si="1"/>
        <v>8.7119999999999997</v>
      </c>
      <c r="H55" s="11" t="s">
        <v>41</v>
      </c>
      <c r="I55" s="33"/>
      <c r="J55" s="42"/>
    </row>
    <row r="56" spans="1:10">
      <c r="A56" s="10" t="s">
        <v>90</v>
      </c>
      <c r="B56" s="4" t="s">
        <v>55</v>
      </c>
      <c r="C56" s="30" t="s">
        <v>56</v>
      </c>
      <c r="D56" s="30">
        <v>15.96</v>
      </c>
      <c r="E56" s="43">
        <f t="shared" si="2"/>
        <v>17.556000000000001</v>
      </c>
      <c r="F56" s="30">
        <v>1</v>
      </c>
      <c r="G56" s="4">
        <f t="shared" si="1"/>
        <v>17.556000000000001</v>
      </c>
      <c r="H56" s="11" t="s">
        <v>41</v>
      </c>
      <c r="I56" s="33"/>
      <c r="J56" s="42"/>
    </row>
    <row r="57" spans="1:10">
      <c r="A57" s="10" t="s">
        <v>91</v>
      </c>
      <c r="B57" s="4" t="s">
        <v>55</v>
      </c>
      <c r="C57" s="30" t="s">
        <v>56</v>
      </c>
      <c r="D57" s="30">
        <v>4.92</v>
      </c>
      <c r="E57" s="43">
        <f>D57*1.1</f>
        <v>5.4119999999999999</v>
      </c>
      <c r="F57" s="30">
        <v>1</v>
      </c>
      <c r="G57" s="4">
        <f t="shared" si="1"/>
        <v>5.4119999999999999</v>
      </c>
      <c r="H57" s="11" t="s">
        <v>41</v>
      </c>
      <c r="I57" s="33"/>
      <c r="J57" s="42"/>
    </row>
    <row r="58" spans="1:10">
      <c r="A58" s="10" t="s">
        <v>92</v>
      </c>
      <c r="B58" s="4" t="s">
        <v>55</v>
      </c>
      <c r="C58" s="30" t="s">
        <v>56</v>
      </c>
      <c r="D58" s="30">
        <v>7.92</v>
      </c>
      <c r="E58" s="43">
        <f>D58*1.1</f>
        <v>8.7119999999999997</v>
      </c>
      <c r="F58" s="30">
        <v>1</v>
      </c>
      <c r="G58" s="4">
        <f t="shared" si="1"/>
        <v>8.7119999999999997</v>
      </c>
      <c r="H58" s="11" t="s">
        <v>41</v>
      </c>
      <c r="I58" s="33"/>
      <c r="J58" s="42"/>
    </row>
    <row r="59" spans="1:10">
      <c r="A59" s="10" t="s">
        <v>93</v>
      </c>
      <c r="B59" s="4" t="s">
        <v>55</v>
      </c>
      <c r="C59" s="30" t="s">
        <v>56</v>
      </c>
      <c r="D59" s="30">
        <v>12.6</v>
      </c>
      <c r="E59" s="43">
        <f>D59*1.1</f>
        <v>13.860000000000001</v>
      </c>
      <c r="F59" s="30">
        <v>1</v>
      </c>
      <c r="G59" s="4">
        <f t="shared" si="1"/>
        <v>13.860000000000001</v>
      </c>
      <c r="H59" s="11" t="s">
        <v>41</v>
      </c>
      <c r="I59" s="33"/>
      <c r="J59" s="42"/>
    </row>
    <row r="60" spans="1:10">
      <c r="A60" s="10"/>
      <c r="B60" s="50"/>
      <c r="C60" s="51"/>
      <c r="D60" s="30"/>
      <c r="E60" s="43">
        <f t="shared" si="0"/>
        <v>0</v>
      </c>
      <c r="F60" s="30"/>
      <c r="G60" s="4">
        <f t="shared" si="1"/>
        <v>0</v>
      </c>
      <c r="H60" s="11" t="s">
        <v>41</v>
      </c>
      <c r="I60" s="33"/>
      <c r="J60" s="42"/>
    </row>
    <row r="61" spans="1:10">
      <c r="A61" s="10" t="s">
        <v>94</v>
      </c>
      <c r="B61" s="4" t="s">
        <v>54</v>
      </c>
      <c r="C61" s="30" t="s">
        <v>57</v>
      </c>
      <c r="D61" s="30">
        <v>19.489999999999998</v>
      </c>
      <c r="E61" s="43">
        <f>D61*1.1</f>
        <v>21.439</v>
      </c>
      <c r="F61" s="30">
        <v>1</v>
      </c>
      <c r="G61" s="4">
        <f t="shared" si="1"/>
        <v>21.439</v>
      </c>
      <c r="H61" s="11" t="s">
        <v>41</v>
      </c>
      <c r="I61" s="33"/>
      <c r="J61" s="42"/>
    </row>
    <row r="62" spans="1:10">
      <c r="A62" s="10" t="s">
        <v>95</v>
      </c>
      <c r="B62" s="4" t="s">
        <v>54</v>
      </c>
      <c r="C62" s="30" t="s">
        <v>57</v>
      </c>
      <c r="D62" s="30">
        <v>8.16</v>
      </c>
      <c r="E62" s="43">
        <f t="shared" ref="E62:E80" si="3">D62*1.1</f>
        <v>8.9760000000000009</v>
      </c>
      <c r="F62" s="30">
        <v>1</v>
      </c>
      <c r="G62" s="4">
        <f t="shared" si="1"/>
        <v>8.9760000000000009</v>
      </c>
      <c r="H62" s="11" t="s">
        <v>41</v>
      </c>
      <c r="I62" s="33"/>
      <c r="J62" s="42"/>
    </row>
    <row r="63" spans="1:10">
      <c r="A63" s="10" t="s">
        <v>96</v>
      </c>
      <c r="B63" s="4" t="s">
        <v>54</v>
      </c>
      <c r="C63" s="30" t="s">
        <v>57</v>
      </c>
      <c r="D63" s="30">
        <v>22.89</v>
      </c>
      <c r="E63" s="43">
        <f t="shared" si="3"/>
        <v>25.179000000000002</v>
      </c>
      <c r="F63" s="30">
        <v>1</v>
      </c>
      <c r="G63" s="4">
        <f t="shared" si="1"/>
        <v>25.179000000000002</v>
      </c>
      <c r="H63" s="11" t="s">
        <v>41</v>
      </c>
      <c r="I63" s="33"/>
      <c r="J63" s="42"/>
    </row>
    <row r="64" spans="1:10">
      <c r="A64" s="10" t="s">
        <v>97</v>
      </c>
      <c r="B64" s="4" t="s">
        <v>54</v>
      </c>
      <c r="C64" s="30" t="s">
        <v>57</v>
      </c>
      <c r="D64" s="30">
        <v>19.489999999999998</v>
      </c>
      <c r="E64" s="43">
        <f t="shared" si="3"/>
        <v>21.439</v>
      </c>
      <c r="F64" s="30">
        <v>1</v>
      </c>
      <c r="G64" s="4">
        <f t="shared" si="1"/>
        <v>21.439</v>
      </c>
      <c r="H64" s="11" t="s">
        <v>41</v>
      </c>
      <c r="I64" s="33"/>
      <c r="J64" s="42"/>
    </row>
    <row r="65" spans="1:10">
      <c r="A65" s="10" t="s">
        <v>98</v>
      </c>
      <c r="B65" s="4" t="s">
        <v>54</v>
      </c>
      <c r="C65" s="30" t="s">
        <v>57</v>
      </c>
      <c r="D65" s="30">
        <v>8.16</v>
      </c>
      <c r="E65" s="43">
        <f t="shared" si="3"/>
        <v>8.9760000000000009</v>
      </c>
      <c r="F65" s="30">
        <v>1</v>
      </c>
      <c r="G65" s="4">
        <f t="shared" si="1"/>
        <v>8.9760000000000009</v>
      </c>
      <c r="H65" s="11" t="s">
        <v>41</v>
      </c>
      <c r="I65" s="33"/>
      <c r="J65" s="42"/>
    </row>
    <row r="66" spans="1:10">
      <c r="A66" s="10" t="s">
        <v>99</v>
      </c>
      <c r="B66" s="4" t="s">
        <v>54</v>
      </c>
      <c r="C66" s="30" t="s">
        <v>57</v>
      </c>
      <c r="D66" s="30">
        <v>14.8</v>
      </c>
      <c r="E66" s="43">
        <f t="shared" si="3"/>
        <v>16.28</v>
      </c>
      <c r="F66" s="30">
        <v>1</v>
      </c>
      <c r="G66" s="4">
        <f t="shared" si="1"/>
        <v>16.28</v>
      </c>
      <c r="H66" s="11" t="s">
        <v>41</v>
      </c>
      <c r="I66" s="33"/>
      <c r="J66" s="42"/>
    </row>
    <row r="67" spans="1:10">
      <c r="A67" s="10"/>
      <c r="B67" s="4"/>
      <c r="C67" s="30"/>
      <c r="D67" s="30"/>
      <c r="E67" s="43">
        <f t="shared" si="3"/>
        <v>0</v>
      </c>
      <c r="F67" s="30"/>
      <c r="G67" s="4">
        <f t="shared" si="1"/>
        <v>0</v>
      </c>
      <c r="H67" s="11"/>
      <c r="I67" s="33"/>
      <c r="J67" s="42"/>
    </row>
    <row r="68" spans="1:10">
      <c r="A68" s="10" t="s">
        <v>100</v>
      </c>
      <c r="B68" s="4" t="s">
        <v>54</v>
      </c>
      <c r="C68" s="30" t="s">
        <v>57</v>
      </c>
      <c r="D68" s="30">
        <v>2.58</v>
      </c>
      <c r="E68" s="43">
        <f t="shared" si="3"/>
        <v>2.8380000000000005</v>
      </c>
      <c r="F68" s="30">
        <v>5</v>
      </c>
      <c r="G68" s="4">
        <f t="shared" si="1"/>
        <v>14.190000000000003</v>
      </c>
      <c r="H68" s="11"/>
      <c r="I68" s="33"/>
      <c r="J68" s="42"/>
    </row>
    <row r="69" spans="1:10">
      <c r="A69" s="10" t="s">
        <v>101</v>
      </c>
      <c r="B69" s="4" t="s">
        <v>54</v>
      </c>
      <c r="C69" s="30" t="s">
        <v>57</v>
      </c>
      <c r="D69" s="30">
        <v>1.5</v>
      </c>
      <c r="E69" s="43">
        <f t="shared" si="3"/>
        <v>1.6500000000000001</v>
      </c>
      <c r="F69" s="30">
        <v>6</v>
      </c>
      <c r="G69" s="4">
        <f t="shared" si="1"/>
        <v>9.9</v>
      </c>
      <c r="H69" s="11"/>
      <c r="I69" s="33"/>
      <c r="J69" s="42"/>
    </row>
    <row r="70" spans="1:10">
      <c r="A70" s="10" t="s">
        <v>102</v>
      </c>
      <c r="B70" s="4" t="s">
        <v>54</v>
      </c>
      <c r="C70" s="30" t="s">
        <v>57</v>
      </c>
      <c r="D70" s="30">
        <v>2.83</v>
      </c>
      <c r="E70" s="43">
        <f t="shared" si="3"/>
        <v>3.1130000000000004</v>
      </c>
      <c r="F70" s="30">
        <v>1</v>
      </c>
      <c r="G70" s="4">
        <f t="shared" si="1"/>
        <v>3.1130000000000004</v>
      </c>
      <c r="H70" s="11"/>
      <c r="I70" s="33"/>
      <c r="J70" s="42"/>
    </row>
    <row r="71" spans="1:10">
      <c r="A71" s="10"/>
      <c r="B71" s="4"/>
      <c r="C71" s="30"/>
      <c r="D71" s="30"/>
      <c r="E71" s="43">
        <f t="shared" si="3"/>
        <v>0</v>
      </c>
      <c r="F71" s="30"/>
      <c r="G71" s="4">
        <f t="shared" si="1"/>
        <v>0</v>
      </c>
      <c r="H71" s="11"/>
      <c r="I71" s="33"/>
      <c r="J71" s="42"/>
    </row>
    <row r="72" spans="1:10">
      <c r="A72" s="10" t="s">
        <v>103</v>
      </c>
      <c r="B72" s="4" t="s">
        <v>54</v>
      </c>
      <c r="C72" s="30" t="s">
        <v>57</v>
      </c>
      <c r="D72" s="30">
        <v>3.68</v>
      </c>
      <c r="E72" s="43">
        <f t="shared" si="3"/>
        <v>4.0480000000000009</v>
      </c>
      <c r="F72" s="30">
        <v>5</v>
      </c>
      <c r="G72" s="4">
        <f t="shared" si="1"/>
        <v>20.240000000000006</v>
      </c>
      <c r="H72" s="11"/>
      <c r="I72" s="33"/>
      <c r="J72" s="42"/>
    </row>
    <row r="73" spans="1:10">
      <c r="A73" s="10" t="s">
        <v>107</v>
      </c>
      <c r="B73" s="4" t="s">
        <v>55</v>
      </c>
      <c r="C73" s="30" t="s">
        <v>56</v>
      </c>
      <c r="D73" s="30">
        <v>0.92</v>
      </c>
      <c r="E73" s="43">
        <f t="shared" si="3"/>
        <v>1.0120000000000002</v>
      </c>
      <c r="F73" s="30">
        <v>5</v>
      </c>
      <c r="G73" s="4">
        <f t="shared" si="1"/>
        <v>5.0600000000000014</v>
      </c>
      <c r="H73" s="11"/>
      <c r="I73" s="33"/>
      <c r="J73" s="42"/>
    </row>
    <row r="74" spans="1:10">
      <c r="A74" s="10" t="s">
        <v>104</v>
      </c>
      <c r="B74" s="4" t="s">
        <v>54</v>
      </c>
      <c r="C74" s="30" t="s">
        <v>57</v>
      </c>
      <c r="D74" s="30">
        <v>4.37</v>
      </c>
      <c r="E74" s="43">
        <f t="shared" si="3"/>
        <v>4.8070000000000004</v>
      </c>
      <c r="F74" s="30">
        <v>6</v>
      </c>
      <c r="G74" s="4">
        <f t="shared" si="1"/>
        <v>28.842000000000002</v>
      </c>
      <c r="H74" s="11"/>
      <c r="I74" s="33"/>
      <c r="J74" s="42"/>
    </row>
    <row r="75" spans="1:10">
      <c r="A75" s="10" t="s">
        <v>108</v>
      </c>
      <c r="B75" s="4" t="s">
        <v>55</v>
      </c>
      <c r="C75" s="30" t="s">
        <v>56</v>
      </c>
      <c r="D75" s="30">
        <v>0.92</v>
      </c>
      <c r="E75" s="43">
        <f t="shared" si="3"/>
        <v>1.0120000000000002</v>
      </c>
      <c r="F75" s="30">
        <v>6</v>
      </c>
      <c r="G75" s="4">
        <f t="shared" si="1"/>
        <v>6.072000000000001</v>
      </c>
      <c r="H75" s="11"/>
      <c r="I75" s="33"/>
      <c r="J75" s="42"/>
    </row>
    <row r="76" spans="1:10">
      <c r="A76" s="10" t="s">
        <v>105</v>
      </c>
      <c r="B76" s="4" t="s">
        <v>54</v>
      </c>
      <c r="C76" s="30" t="s">
        <v>57</v>
      </c>
      <c r="D76" s="30">
        <v>4.37</v>
      </c>
      <c r="E76" s="43">
        <f t="shared" si="3"/>
        <v>4.8070000000000004</v>
      </c>
      <c r="F76" s="30">
        <v>1</v>
      </c>
      <c r="G76" s="4">
        <f t="shared" si="1"/>
        <v>4.8070000000000004</v>
      </c>
      <c r="H76" s="11"/>
      <c r="I76" s="33"/>
      <c r="J76" s="42"/>
    </row>
    <row r="77" spans="1:10">
      <c r="A77" s="10" t="s">
        <v>109</v>
      </c>
      <c r="B77" s="4" t="s">
        <v>55</v>
      </c>
      <c r="C77" s="30" t="s">
        <v>56</v>
      </c>
      <c r="D77" s="30">
        <v>0.92</v>
      </c>
      <c r="E77" s="43">
        <f t="shared" si="3"/>
        <v>1.0120000000000002</v>
      </c>
      <c r="F77" s="30">
        <v>1</v>
      </c>
      <c r="G77" s="4">
        <f t="shared" si="1"/>
        <v>1.0120000000000002</v>
      </c>
      <c r="H77" s="11"/>
      <c r="I77" s="33"/>
      <c r="J77" s="42"/>
    </row>
    <row r="78" spans="1:10">
      <c r="A78" s="10" t="s">
        <v>106</v>
      </c>
      <c r="B78" s="4" t="s">
        <v>54</v>
      </c>
      <c r="C78" s="30" t="s">
        <v>57</v>
      </c>
      <c r="D78" s="30">
        <v>0.69</v>
      </c>
      <c r="E78" s="43">
        <f t="shared" si="3"/>
        <v>0.75900000000000001</v>
      </c>
      <c r="F78" s="30">
        <v>1</v>
      </c>
      <c r="G78" s="4">
        <f t="shared" si="1"/>
        <v>0.75900000000000001</v>
      </c>
      <c r="H78" s="11"/>
      <c r="I78" s="33"/>
      <c r="J78" s="42"/>
    </row>
    <row r="79" spans="1:10">
      <c r="A79" s="10" t="s">
        <v>110</v>
      </c>
      <c r="B79" s="4" t="s">
        <v>55</v>
      </c>
      <c r="C79" s="30" t="s">
        <v>56</v>
      </c>
      <c r="D79" s="30">
        <v>0.46</v>
      </c>
      <c r="E79" s="43">
        <f t="shared" si="3"/>
        <v>0.50600000000000012</v>
      </c>
      <c r="F79" s="30">
        <v>1</v>
      </c>
      <c r="G79" s="4">
        <f t="shared" si="1"/>
        <v>0.50600000000000012</v>
      </c>
      <c r="H79" s="11"/>
      <c r="I79" s="33"/>
      <c r="J79" s="42"/>
    </row>
    <row r="80" spans="1:10">
      <c r="A80" s="10"/>
      <c r="B80" s="4"/>
      <c r="C80" s="30"/>
      <c r="D80" s="30"/>
      <c r="E80" s="43">
        <f t="shared" si="3"/>
        <v>0</v>
      </c>
      <c r="F80" s="30"/>
      <c r="G80" s="4">
        <f t="shared" si="1"/>
        <v>0</v>
      </c>
      <c r="H80" s="11"/>
      <c r="I80" s="33"/>
      <c r="J80" s="42"/>
    </row>
    <row r="81" spans="1:10" ht="13.5" thickBot="1">
      <c r="A81" s="12"/>
      <c r="B81" s="13"/>
      <c r="C81" s="35"/>
      <c r="D81" s="35"/>
      <c r="E81" s="44">
        <f t="shared" si="0"/>
        <v>0</v>
      </c>
      <c r="F81" s="35"/>
      <c r="G81" s="13">
        <f t="shared" si="1"/>
        <v>0</v>
      </c>
      <c r="H81" s="14" t="s">
        <v>41</v>
      </c>
      <c r="I81" s="33"/>
      <c r="J81" s="42"/>
    </row>
    <row r="82" spans="1:10">
      <c r="A82" s="15"/>
      <c r="B82" s="15"/>
      <c r="C82" s="15"/>
      <c r="D82" s="15"/>
      <c r="E82" s="15"/>
      <c r="F82" s="15"/>
      <c r="G82" s="16">
        <f>SUM(G6:G81)</f>
        <v>2565.3016000000002</v>
      </c>
      <c r="H82" s="15"/>
    </row>
    <row r="83" spans="1:10">
      <c r="B83" s="48"/>
    </row>
    <row r="84" spans="1:10" ht="13.5" thickBot="1"/>
    <row r="85" spans="1:10" ht="13.5" thickBot="1">
      <c r="B85" s="24" t="s">
        <v>7</v>
      </c>
      <c r="C85" s="25"/>
      <c r="D85" s="25"/>
      <c r="E85" s="26"/>
    </row>
    <row r="86" spans="1:10" ht="13.5" thickBot="1">
      <c r="B86" s="53" t="s">
        <v>1</v>
      </c>
      <c r="C86" s="54" t="s">
        <v>23</v>
      </c>
      <c r="D86" s="54" t="s">
        <v>2</v>
      </c>
      <c r="E86" s="55" t="s">
        <v>5</v>
      </c>
    </row>
    <row r="87" spans="1:10">
      <c r="B87" s="37" t="s">
        <v>43</v>
      </c>
      <c r="C87" s="39" t="s">
        <v>46</v>
      </c>
      <c r="D87" s="56">
        <f>G6+G7+G8+G9+G10+G11+G14+G19+G24+G29+G34+G39</f>
        <v>705.67379999999991</v>
      </c>
      <c r="E87" s="40" t="s">
        <v>41</v>
      </c>
    </row>
    <row r="88" spans="1:10">
      <c r="B88" s="10" t="s">
        <v>45</v>
      </c>
      <c r="C88" s="30" t="s">
        <v>47</v>
      </c>
      <c r="D88" s="19">
        <f>G13+G18+G23+G28+G33+G38</f>
        <v>37.312000000000005</v>
      </c>
      <c r="E88" s="11" t="s">
        <v>41</v>
      </c>
    </row>
    <row r="89" spans="1:10">
      <c r="B89" s="10" t="s">
        <v>49</v>
      </c>
      <c r="C89" s="30" t="s">
        <v>48</v>
      </c>
      <c r="D89" s="19">
        <f>G15+G20+G25+G30+G35+G40</f>
        <v>1346.2742000000003</v>
      </c>
      <c r="E89" s="11" t="s">
        <v>41</v>
      </c>
      <c r="F89" s="17"/>
    </row>
    <row r="90" spans="1:10">
      <c r="B90" s="10" t="s">
        <v>50</v>
      </c>
      <c r="C90" s="30" t="s">
        <v>51</v>
      </c>
      <c r="D90" s="19">
        <f>G16+G21+G26+G31+G36+G41</f>
        <v>58.300000000000004</v>
      </c>
      <c r="E90" s="11" t="s">
        <v>41</v>
      </c>
    </row>
    <row r="91" spans="1:10">
      <c r="B91" s="10" t="s">
        <v>52</v>
      </c>
      <c r="C91" s="30" t="s">
        <v>53</v>
      </c>
      <c r="D91" s="4">
        <f>G43+G44+G45+G46+G47+G48+G49+G50+G51+G52</f>
        <v>160.75960000000001</v>
      </c>
      <c r="E91" s="11" t="s">
        <v>41</v>
      </c>
    </row>
    <row r="92" spans="1:10">
      <c r="B92" s="10" t="s">
        <v>55</v>
      </c>
      <c r="C92" s="30" t="s">
        <v>56</v>
      </c>
      <c r="D92" s="4">
        <f>G54+G55+G56+G57+G58+G59</f>
        <v>60.191999999999993</v>
      </c>
      <c r="E92" s="11" t="s">
        <v>41</v>
      </c>
    </row>
    <row r="93" spans="1:10">
      <c r="B93" s="10" t="s">
        <v>54</v>
      </c>
      <c r="C93" s="30" t="s">
        <v>57</v>
      </c>
      <c r="D93" s="4">
        <f>G61+G62+G63+G64+G65+G66+G68+G69+G70+G72+G74+G76+G78</f>
        <v>184.14000000000001</v>
      </c>
      <c r="E93" s="11" t="s">
        <v>41</v>
      </c>
    </row>
    <row r="94" spans="1:10">
      <c r="B94" s="10" t="s">
        <v>55</v>
      </c>
      <c r="C94" s="30" t="s">
        <v>56</v>
      </c>
      <c r="D94" s="4">
        <f>G73+G75+G77+G79</f>
        <v>12.650000000000002</v>
      </c>
      <c r="E94" s="11" t="s">
        <v>41</v>
      </c>
    </row>
    <row r="95" spans="1:10">
      <c r="B95" s="10"/>
      <c r="C95" s="41"/>
      <c r="D95" s="4"/>
      <c r="E95" s="11" t="s">
        <v>41</v>
      </c>
    </row>
    <row r="96" spans="1:10" ht="13.5" thickBot="1">
      <c r="B96" s="12"/>
      <c r="C96" s="36"/>
      <c r="D96" s="13"/>
      <c r="E96" s="14" t="s">
        <v>41</v>
      </c>
    </row>
    <row r="97" spans="2:5">
      <c r="B97" s="15"/>
      <c r="C97" s="27"/>
      <c r="D97" s="27"/>
      <c r="E97" s="27"/>
    </row>
    <row r="98" spans="2:5">
      <c r="B98" s="15"/>
      <c r="C98" s="27"/>
      <c r="D98" s="27"/>
      <c r="E98" s="27"/>
    </row>
    <row r="99" spans="2:5">
      <c r="B99" s="15"/>
      <c r="C99" s="27"/>
      <c r="D99" s="27"/>
      <c r="E99" s="27"/>
    </row>
    <row r="100" spans="2:5">
      <c r="B100" s="15"/>
      <c r="C100" s="27"/>
      <c r="D100" s="27"/>
      <c r="E100" s="27"/>
    </row>
    <row r="101" spans="2:5">
      <c r="B101" s="15"/>
      <c r="C101" s="27"/>
      <c r="D101" s="27"/>
      <c r="E101" s="27"/>
    </row>
    <row r="102" spans="2:5">
      <c r="B102" s="15"/>
      <c r="C102" s="27"/>
      <c r="D102" s="27"/>
      <c r="E102" s="27"/>
    </row>
    <row r="103" spans="2:5">
      <c r="B103" s="15"/>
      <c r="C103" s="27"/>
      <c r="D103" s="27"/>
      <c r="E103" s="27"/>
    </row>
    <row r="104" spans="2:5">
      <c r="B104" s="15"/>
      <c r="C104" s="27"/>
      <c r="D104" s="27"/>
      <c r="E104" s="27"/>
    </row>
    <row r="105" spans="2:5">
      <c r="B105" s="15"/>
      <c r="C105" s="27"/>
      <c r="D105" s="27"/>
      <c r="E105" s="27"/>
    </row>
    <row r="106" spans="2:5">
      <c r="B106" s="15"/>
      <c r="C106" s="27"/>
      <c r="D106" s="27"/>
      <c r="E106" s="27"/>
    </row>
    <row r="107" spans="2:5">
      <c r="B107" s="15"/>
      <c r="C107" s="27"/>
      <c r="D107" s="27"/>
      <c r="E107" s="27"/>
    </row>
    <row r="108" spans="2:5">
      <c r="B108" s="15"/>
      <c r="C108" s="27"/>
      <c r="D108" s="27"/>
      <c r="E108" s="27"/>
    </row>
    <row r="109" spans="2:5">
      <c r="B109" s="15"/>
      <c r="C109" s="27"/>
      <c r="D109" s="27"/>
      <c r="E109" s="27"/>
    </row>
    <row r="110" spans="2:5">
      <c r="B110" s="15"/>
      <c r="C110" s="27"/>
      <c r="D110" s="27"/>
      <c r="E110" s="27"/>
    </row>
    <row r="111" spans="2:5">
      <c r="B111" s="15"/>
      <c r="C111" s="27"/>
      <c r="D111" s="27"/>
      <c r="E111" s="27"/>
    </row>
    <row r="112" spans="2:5">
      <c r="B112" s="15"/>
      <c r="C112" s="27"/>
      <c r="D112" s="27"/>
      <c r="E112" s="27"/>
    </row>
    <row r="113" spans="1:7">
      <c r="B113" s="15"/>
      <c r="C113" s="28"/>
      <c r="D113" s="27"/>
      <c r="E113" s="27"/>
    </row>
    <row r="114" spans="1:7">
      <c r="B114" s="15"/>
      <c r="C114" s="27"/>
      <c r="D114" s="27"/>
      <c r="E114" s="27"/>
    </row>
    <row r="116" spans="1:7">
      <c r="B116" s="29"/>
    </row>
    <row r="117" spans="1:7">
      <c r="B117" s="29"/>
    </row>
    <row r="119" spans="1:7" ht="12.75" customHeight="1">
      <c r="A119" s="23"/>
      <c r="B119" s="15"/>
      <c r="C119" s="15"/>
      <c r="D119" s="15"/>
      <c r="E119" s="15"/>
      <c r="F119" s="15"/>
      <c r="G119" s="15"/>
    </row>
    <row r="120" spans="1:7">
      <c r="A120" s="15"/>
      <c r="B120" s="15"/>
      <c r="C120" s="15"/>
      <c r="D120" s="15"/>
      <c r="E120" s="15"/>
      <c r="F120" s="15"/>
      <c r="G120" s="15"/>
    </row>
    <row r="121" spans="1:7">
      <c r="A121" s="15"/>
      <c r="B121" s="15"/>
      <c r="C121" s="15"/>
      <c r="D121" s="15"/>
      <c r="E121" s="15"/>
      <c r="F121" s="15"/>
      <c r="G121" s="15"/>
    </row>
    <row r="122" spans="1:7">
      <c r="A122" s="15"/>
      <c r="B122" s="15"/>
      <c r="C122" s="15"/>
      <c r="D122" s="15"/>
      <c r="E122" s="15"/>
      <c r="F122" s="15"/>
      <c r="G122" s="15"/>
    </row>
    <row r="123" spans="1:7">
      <c r="A123" s="20"/>
      <c r="B123" s="20"/>
      <c r="C123" s="20"/>
      <c r="D123" s="20"/>
      <c r="E123" s="20"/>
      <c r="F123" s="21"/>
      <c r="G123" s="20"/>
    </row>
    <row r="124" spans="1:7">
      <c r="A124" s="15"/>
      <c r="B124" s="15"/>
      <c r="C124" s="15"/>
      <c r="D124" s="15"/>
      <c r="E124" s="15"/>
      <c r="F124" s="15"/>
      <c r="G124" s="15"/>
    </row>
    <row r="125" spans="1:7">
      <c r="A125" s="15"/>
      <c r="B125" s="15"/>
      <c r="C125" s="15"/>
      <c r="D125" s="15"/>
      <c r="E125" s="15"/>
      <c r="F125" s="15"/>
      <c r="G125" s="15"/>
    </row>
    <row r="126" spans="1:7">
      <c r="A126" s="15"/>
      <c r="B126" s="15"/>
      <c r="C126" s="15"/>
      <c r="D126" s="15"/>
      <c r="E126" s="15"/>
      <c r="F126" s="18"/>
      <c r="G126" s="15"/>
    </row>
    <row r="127" spans="1:7">
      <c r="A127" s="15"/>
      <c r="B127" s="15"/>
      <c r="C127" s="15"/>
      <c r="D127" s="15"/>
      <c r="E127" s="15"/>
      <c r="F127" s="18"/>
      <c r="G127" s="15"/>
    </row>
    <row r="128" spans="1:7">
      <c r="A128" s="15"/>
      <c r="B128" s="15"/>
      <c r="C128" s="15"/>
      <c r="D128" s="15"/>
      <c r="E128" s="15"/>
      <c r="F128" s="15"/>
      <c r="G128" s="15"/>
    </row>
    <row r="129" spans="1:7">
      <c r="A129" s="15"/>
      <c r="B129" s="15"/>
      <c r="C129" s="15"/>
      <c r="D129" s="15"/>
      <c r="E129" s="15"/>
      <c r="F129" s="15"/>
      <c r="G129" s="15"/>
    </row>
    <row r="130" spans="1:7">
      <c r="A130" s="15"/>
      <c r="B130" s="15"/>
      <c r="C130" s="15"/>
      <c r="D130" s="15"/>
      <c r="E130" s="15"/>
      <c r="F130" s="15"/>
      <c r="G130" s="15"/>
    </row>
    <row r="131" spans="1:7">
      <c r="A131" s="15"/>
      <c r="B131" s="15"/>
      <c r="C131" s="15"/>
      <c r="D131" s="15"/>
      <c r="E131" s="15"/>
      <c r="F131" s="15"/>
      <c r="G131" s="15"/>
    </row>
    <row r="132" spans="1:7">
      <c r="A132" s="15"/>
      <c r="B132" s="15"/>
      <c r="C132" s="15"/>
      <c r="D132" s="15"/>
      <c r="E132" s="15"/>
      <c r="F132" s="15"/>
      <c r="G132" s="15"/>
    </row>
    <row r="133" spans="1:7">
      <c r="A133" s="15"/>
      <c r="B133" s="15"/>
      <c r="C133" s="15"/>
      <c r="D133" s="15"/>
      <c r="E133" s="15"/>
      <c r="F133" s="15"/>
      <c r="G133" s="15"/>
    </row>
    <row r="134" spans="1:7">
      <c r="A134" s="15"/>
      <c r="B134" s="15"/>
      <c r="C134" s="15"/>
      <c r="D134" s="15"/>
      <c r="E134" s="15"/>
      <c r="F134" s="15"/>
      <c r="G134" s="15"/>
    </row>
    <row r="135" spans="1:7">
      <c r="A135" s="15"/>
      <c r="B135" s="15"/>
      <c r="C135" s="15"/>
      <c r="D135" s="15"/>
      <c r="E135" s="15"/>
      <c r="F135" s="15"/>
      <c r="G135" s="15"/>
    </row>
    <row r="136" spans="1:7">
      <c r="A136" s="15"/>
      <c r="B136" s="15"/>
      <c r="C136" s="15"/>
      <c r="D136" s="15"/>
      <c r="E136" s="15"/>
      <c r="F136" s="15"/>
      <c r="G136" s="15"/>
    </row>
    <row r="137" spans="1:7">
      <c r="A137" s="15"/>
      <c r="B137" s="15"/>
      <c r="C137" s="15"/>
      <c r="D137" s="15"/>
      <c r="E137" s="15"/>
      <c r="F137" s="18"/>
      <c r="G137" s="15"/>
    </row>
    <row r="138" spans="1:7">
      <c r="A138" s="15"/>
      <c r="B138" s="15"/>
      <c r="C138" s="15"/>
      <c r="D138" s="15"/>
      <c r="E138" s="15"/>
      <c r="F138" s="15"/>
      <c r="G138" s="15"/>
    </row>
    <row r="139" spans="1:7">
      <c r="A139" s="15"/>
      <c r="B139" s="15"/>
      <c r="C139" s="15"/>
      <c r="D139" s="15"/>
      <c r="E139" s="15"/>
      <c r="F139" s="17"/>
      <c r="G139" s="15"/>
    </row>
    <row r="140" spans="1:7">
      <c r="A140" s="15"/>
      <c r="B140" s="17"/>
      <c r="C140" s="15"/>
      <c r="D140" s="15"/>
      <c r="E140" s="15"/>
      <c r="F140" s="15"/>
      <c r="G140" s="15"/>
    </row>
    <row r="141" spans="1:7">
      <c r="A141" s="15"/>
      <c r="B141" s="15"/>
      <c r="C141" s="15"/>
      <c r="D141" s="15"/>
      <c r="E141" s="15"/>
      <c r="F141" s="15"/>
      <c r="G141" s="15"/>
    </row>
    <row r="142" spans="1:7">
      <c r="A142" s="15"/>
      <c r="B142" s="20"/>
      <c r="C142" s="20"/>
      <c r="D142" s="20"/>
      <c r="E142" s="20"/>
      <c r="F142" s="15"/>
      <c r="G142" s="15"/>
    </row>
    <row r="143" spans="1:7">
      <c r="A143" s="15"/>
      <c r="B143" s="20"/>
      <c r="C143" s="20"/>
      <c r="D143" s="20"/>
      <c r="E143" s="20"/>
      <c r="F143" s="15"/>
      <c r="G143" s="15"/>
    </row>
    <row r="144" spans="1:7">
      <c r="A144" s="15"/>
      <c r="B144" s="15"/>
      <c r="C144" s="18"/>
      <c r="D144" s="15"/>
      <c r="E144" s="15"/>
      <c r="F144" s="15"/>
      <c r="G144" s="15"/>
    </row>
    <row r="145" spans="1:7">
      <c r="A145" s="15"/>
      <c r="B145" s="15"/>
      <c r="C145" s="18"/>
      <c r="D145" s="15"/>
      <c r="E145" s="15"/>
      <c r="F145" s="15"/>
      <c r="G145" s="15"/>
    </row>
    <row r="146" spans="1:7">
      <c r="A146" s="15"/>
      <c r="B146" s="15"/>
      <c r="C146" s="18"/>
      <c r="D146" s="15"/>
      <c r="E146" s="15"/>
      <c r="F146" s="15"/>
      <c r="G146" s="15"/>
    </row>
    <row r="147" spans="1:7">
      <c r="A147" s="15"/>
      <c r="B147" s="15"/>
      <c r="C147" s="15"/>
      <c r="D147" s="15"/>
      <c r="E147" s="15"/>
      <c r="F147" s="15"/>
      <c r="G147" s="15"/>
    </row>
    <row r="148" spans="1:7">
      <c r="A148" s="15"/>
      <c r="B148" s="15"/>
      <c r="C148" s="15"/>
      <c r="D148" s="15"/>
      <c r="E148" s="15"/>
      <c r="F148" s="15"/>
      <c r="G148" s="15"/>
    </row>
    <row r="149" spans="1:7">
      <c r="A149" s="15"/>
      <c r="B149" s="15"/>
      <c r="C149" s="15"/>
      <c r="D149" s="15"/>
      <c r="E149" s="15"/>
      <c r="F149" s="15"/>
      <c r="G149" s="15"/>
    </row>
    <row r="150" spans="1:7">
      <c r="A150" s="15"/>
      <c r="B150" s="15"/>
      <c r="C150" s="15"/>
      <c r="D150" s="15"/>
      <c r="E150" s="15"/>
      <c r="F150" s="15"/>
      <c r="G150" s="15"/>
    </row>
    <row r="151" spans="1:7">
      <c r="A151" s="15"/>
      <c r="B151" s="15"/>
      <c r="C151" s="15"/>
      <c r="D151" s="15"/>
      <c r="E151" s="15"/>
      <c r="F151" s="15"/>
      <c r="G151" s="15"/>
    </row>
    <row r="152" spans="1:7">
      <c r="A152" s="15"/>
      <c r="B152" s="15"/>
      <c r="C152" s="15"/>
      <c r="D152" s="15"/>
      <c r="E152" s="15"/>
      <c r="F152" s="15"/>
      <c r="G152" s="15"/>
    </row>
    <row r="153" spans="1:7">
      <c r="A153" s="15"/>
      <c r="B153" s="15"/>
      <c r="C153" s="18"/>
      <c r="D153" s="15"/>
      <c r="E153" s="15"/>
      <c r="F153" s="15"/>
      <c r="G153" s="15"/>
    </row>
    <row r="154" spans="1:7">
      <c r="A154" s="15"/>
      <c r="B154" s="15"/>
      <c r="C154" s="18"/>
      <c r="D154" s="15"/>
      <c r="E154" s="15"/>
      <c r="F154" s="15"/>
      <c r="G154" s="15"/>
    </row>
    <row r="155" spans="1:7">
      <c r="A155" s="15"/>
      <c r="B155" s="15"/>
      <c r="C155" s="15"/>
      <c r="D155" s="15"/>
      <c r="E155" s="15"/>
      <c r="F155" s="15"/>
      <c r="G155" s="15"/>
    </row>
    <row r="156" spans="1:7">
      <c r="A156" s="15"/>
      <c r="B156" s="15"/>
      <c r="C156" s="15"/>
      <c r="D156" s="15"/>
      <c r="E156" s="15"/>
      <c r="F156" s="15"/>
      <c r="G156" s="15"/>
    </row>
    <row r="157" spans="1:7">
      <c r="A157" s="15"/>
      <c r="B157" s="15"/>
      <c r="C157" s="15"/>
      <c r="D157" s="15"/>
      <c r="E157" s="15"/>
      <c r="F157" s="15"/>
      <c r="G157" s="15"/>
    </row>
  </sheetData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8:G29"/>
  <sheetViews>
    <sheetView topLeftCell="A4" workbookViewId="0">
      <selection activeCell="A9" sqref="A9:G29"/>
    </sheetView>
  </sheetViews>
  <sheetFormatPr defaultRowHeight="12.75"/>
  <cols>
    <col min="1" max="1" width="41.5" customWidth="1"/>
    <col min="2" max="2" width="40.5" customWidth="1"/>
    <col min="3" max="3" width="15.75" customWidth="1"/>
  </cols>
  <sheetData>
    <row r="8" spans="1:7" ht="13.5" thickBot="1">
      <c r="D8" s="20"/>
      <c r="E8" s="20"/>
      <c r="F8" s="21"/>
      <c r="G8" s="20"/>
    </row>
    <row r="9" spans="1:7" ht="25.5">
      <c r="A9" s="6" t="s">
        <v>0</v>
      </c>
      <c r="B9" s="7" t="s">
        <v>1</v>
      </c>
      <c r="C9" s="7" t="s">
        <v>23</v>
      </c>
      <c r="D9" s="7" t="s">
        <v>2</v>
      </c>
      <c r="E9" s="7" t="s">
        <v>3</v>
      </c>
      <c r="F9" s="8" t="s">
        <v>4</v>
      </c>
      <c r="G9" s="9" t="s">
        <v>5</v>
      </c>
    </row>
    <row r="10" spans="1:7">
      <c r="A10" s="10" t="s">
        <v>9</v>
      </c>
      <c r="B10" s="4" t="s">
        <v>30</v>
      </c>
      <c r="C10" s="4" t="s">
        <v>24</v>
      </c>
      <c r="D10" s="4">
        <v>34</v>
      </c>
      <c r="E10" s="4">
        <v>1</v>
      </c>
      <c r="F10" s="4">
        <f>D10*E10</f>
        <v>34</v>
      </c>
      <c r="G10" s="11" t="s">
        <v>6</v>
      </c>
    </row>
    <row r="11" spans="1:7">
      <c r="A11" s="10" t="s">
        <v>8</v>
      </c>
      <c r="B11" s="4" t="s">
        <v>31</v>
      </c>
      <c r="C11" s="4" t="s">
        <v>24</v>
      </c>
      <c r="D11" s="4"/>
      <c r="E11" s="4"/>
      <c r="F11" s="4">
        <f t="shared" ref="F11:F28" si="0">D11*E11</f>
        <v>0</v>
      </c>
      <c r="G11" s="11" t="s">
        <v>6</v>
      </c>
    </row>
    <row r="12" spans="1:7">
      <c r="A12" s="10" t="s">
        <v>10</v>
      </c>
      <c r="B12" s="4" t="s">
        <v>32</v>
      </c>
      <c r="C12" s="4" t="s">
        <v>25</v>
      </c>
      <c r="D12" s="4">
        <v>0.3</v>
      </c>
      <c r="E12" s="4">
        <v>1</v>
      </c>
      <c r="F12" s="4">
        <f t="shared" si="0"/>
        <v>0.3</v>
      </c>
      <c r="G12" s="11" t="s">
        <v>6</v>
      </c>
    </row>
    <row r="13" spans="1:7">
      <c r="A13" s="10" t="s">
        <v>11</v>
      </c>
      <c r="B13" s="4" t="s">
        <v>32</v>
      </c>
      <c r="C13" s="4" t="s">
        <v>25</v>
      </c>
      <c r="D13" s="4">
        <v>0.3</v>
      </c>
      <c r="E13" s="4">
        <v>1</v>
      </c>
      <c r="F13" s="4">
        <f t="shared" si="0"/>
        <v>0.3</v>
      </c>
      <c r="G13" s="11" t="s">
        <v>6</v>
      </c>
    </row>
    <row r="14" spans="1:7">
      <c r="A14" s="10" t="s">
        <v>12</v>
      </c>
      <c r="B14" s="4" t="s">
        <v>33</v>
      </c>
      <c r="C14" s="4" t="s">
        <v>24</v>
      </c>
      <c r="D14" s="4">
        <v>6.7</v>
      </c>
      <c r="E14" s="4">
        <v>2</v>
      </c>
      <c r="F14" s="4">
        <f t="shared" si="0"/>
        <v>13.4</v>
      </c>
      <c r="G14" s="11" t="s">
        <v>6</v>
      </c>
    </row>
    <row r="15" spans="1:7">
      <c r="A15" s="10" t="s">
        <v>13</v>
      </c>
      <c r="B15" s="4" t="s">
        <v>34</v>
      </c>
      <c r="C15" s="4" t="s">
        <v>26</v>
      </c>
      <c r="D15" s="4">
        <v>1.2</v>
      </c>
      <c r="E15" s="4">
        <v>2</v>
      </c>
      <c r="F15" s="4">
        <f t="shared" si="0"/>
        <v>2.4</v>
      </c>
      <c r="G15" s="11" t="s">
        <v>6</v>
      </c>
    </row>
    <row r="16" spans="1:7">
      <c r="A16" s="10" t="s">
        <v>21</v>
      </c>
      <c r="B16" s="4" t="s">
        <v>35</v>
      </c>
      <c r="C16" s="22">
        <v>5264308</v>
      </c>
      <c r="D16" s="4">
        <v>9</v>
      </c>
      <c r="E16" s="4">
        <v>3</v>
      </c>
      <c r="F16" s="4">
        <f t="shared" si="0"/>
        <v>27</v>
      </c>
      <c r="G16" s="11" t="s">
        <v>6</v>
      </c>
    </row>
    <row r="17" spans="1:7">
      <c r="A17" s="10"/>
      <c r="B17" s="4"/>
      <c r="C17" s="4"/>
      <c r="D17" s="4"/>
      <c r="E17" s="3"/>
      <c r="F17" s="19">
        <f t="shared" si="0"/>
        <v>0</v>
      </c>
      <c r="G17" s="11" t="s">
        <v>6</v>
      </c>
    </row>
    <row r="18" spans="1:7">
      <c r="A18" s="10" t="s">
        <v>14</v>
      </c>
      <c r="B18" s="4" t="s">
        <v>36</v>
      </c>
      <c r="C18" s="4" t="s">
        <v>27</v>
      </c>
      <c r="D18" s="4">
        <v>19.5</v>
      </c>
      <c r="E18" s="19">
        <v>54</v>
      </c>
      <c r="F18" s="19">
        <f t="shared" si="0"/>
        <v>1053</v>
      </c>
      <c r="G18" s="11" t="s">
        <v>6</v>
      </c>
    </row>
    <row r="19" spans="1:7">
      <c r="A19" s="10" t="s">
        <v>15</v>
      </c>
      <c r="B19" s="4" t="s">
        <v>37</v>
      </c>
      <c r="C19" s="4" t="s">
        <v>28</v>
      </c>
      <c r="D19" s="4">
        <v>1.6</v>
      </c>
      <c r="E19" s="19">
        <v>54</v>
      </c>
      <c r="F19" s="19">
        <f t="shared" si="0"/>
        <v>86.4</v>
      </c>
      <c r="G19" s="11" t="s">
        <v>6</v>
      </c>
    </row>
    <row r="20" spans="1:7">
      <c r="A20" s="10" t="s">
        <v>16</v>
      </c>
      <c r="B20" s="4" t="s">
        <v>37</v>
      </c>
      <c r="C20" s="4" t="s">
        <v>28</v>
      </c>
      <c r="D20" s="4">
        <v>2.1</v>
      </c>
      <c r="E20" s="4">
        <v>54</v>
      </c>
      <c r="F20" s="4">
        <f t="shared" si="0"/>
        <v>113.4</v>
      </c>
      <c r="G20" s="11" t="s">
        <v>6</v>
      </c>
    </row>
    <row r="21" spans="1:7">
      <c r="A21" s="10" t="s">
        <v>17</v>
      </c>
      <c r="B21" s="4" t="s">
        <v>32</v>
      </c>
      <c r="C21" s="4" t="s">
        <v>25</v>
      </c>
      <c r="D21" s="4">
        <v>0.3</v>
      </c>
      <c r="E21" s="4">
        <v>4</v>
      </c>
      <c r="F21" s="4">
        <f t="shared" si="0"/>
        <v>1.2</v>
      </c>
      <c r="G21" s="11" t="s">
        <v>6</v>
      </c>
    </row>
    <row r="22" spans="1:7">
      <c r="A22" s="10" t="s">
        <v>22</v>
      </c>
      <c r="B22" s="4" t="s">
        <v>38</v>
      </c>
      <c r="C22" s="4" t="s">
        <v>29</v>
      </c>
      <c r="D22" s="4">
        <v>1.3</v>
      </c>
      <c r="E22" s="4">
        <v>1</v>
      </c>
      <c r="F22" s="4">
        <f t="shared" si="0"/>
        <v>1.3</v>
      </c>
      <c r="G22" s="11" t="s">
        <v>6</v>
      </c>
    </row>
    <row r="23" spans="1:7">
      <c r="A23" s="10" t="s">
        <v>18</v>
      </c>
      <c r="B23" s="4" t="s">
        <v>32</v>
      </c>
      <c r="C23" s="4" t="s">
        <v>25</v>
      </c>
      <c r="D23" s="4">
        <v>0.3</v>
      </c>
      <c r="E23" s="4">
        <v>1</v>
      </c>
      <c r="F23" s="4">
        <f t="shared" si="0"/>
        <v>0.3</v>
      </c>
      <c r="G23" s="11" t="s">
        <v>6</v>
      </c>
    </row>
    <row r="24" spans="1:7">
      <c r="A24" s="10" t="s">
        <v>19</v>
      </c>
      <c r="B24" s="4" t="s">
        <v>32</v>
      </c>
      <c r="C24" s="4" t="s">
        <v>25</v>
      </c>
      <c r="D24" s="4">
        <v>0.3</v>
      </c>
      <c r="E24" s="4">
        <v>1</v>
      </c>
      <c r="F24" s="4">
        <f t="shared" si="0"/>
        <v>0.3</v>
      </c>
      <c r="G24" s="11" t="s">
        <v>6</v>
      </c>
    </row>
    <row r="25" spans="1:7">
      <c r="A25" s="10" t="s">
        <v>20</v>
      </c>
      <c r="B25" s="4" t="s">
        <v>32</v>
      </c>
      <c r="C25" s="4" t="s">
        <v>25</v>
      </c>
      <c r="D25" s="4">
        <v>0.3</v>
      </c>
      <c r="E25" s="4">
        <v>1</v>
      </c>
      <c r="F25" s="4">
        <f t="shared" si="0"/>
        <v>0.3</v>
      </c>
      <c r="G25" s="11" t="s">
        <v>6</v>
      </c>
    </row>
    <row r="26" spans="1:7">
      <c r="A26" s="10"/>
      <c r="B26" s="4"/>
      <c r="C26" s="4"/>
      <c r="D26" s="4"/>
      <c r="E26" s="4"/>
      <c r="F26" s="4">
        <f t="shared" si="0"/>
        <v>0</v>
      </c>
      <c r="G26" s="11" t="s">
        <v>6</v>
      </c>
    </row>
    <row r="27" spans="1:7">
      <c r="A27" s="10"/>
      <c r="B27" s="4"/>
      <c r="C27" s="4"/>
      <c r="D27" s="4"/>
      <c r="E27" s="4"/>
      <c r="F27" s="5">
        <f t="shared" si="0"/>
        <v>0</v>
      </c>
      <c r="G27" s="11" t="s">
        <v>6</v>
      </c>
    </row>
    <row r="28" spans="1:7" ht="13.5" thickBot="1">
      <c r="A28" s="12"/>
      <c r="B28" s="13"/>
      <c r="C28" s="13"/>
      <c r="D28" s="13"/>
      <c r="E28" s="13">
        <v>0</v>
      </c>
      <c r="F28" s="13">
        <f t="shared" si="0"/>
        <v>0</v>
      </c>
      <c r="G28" s="14" t="s">
        <v>6</v>
      </c>
    </row>
    <row r="29" spans="1:7">
      <c r="D29" s="15"/>
      <c r="E29" s="15"/>
      <c r="F29" s="16">
        <f>SUM(F10:F28)</f>
        <v>1333.6000000000001</v>
      </c>
      <c r="G29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AF261312327D4AA61E3E0DED803D24" ma:contentTypeVersion="" ma:contentTypeDescription="Skapa ett nytt dokument." ma:contentTypeScope="" ma:versionID="78c2296496f3c7323950feb671d73fe1">
  <xsd:schema xmlns:xsd="http://www.w3.org/2001/XMLSchema" xmlns:xs="http://www.w3.org/2001/XMLSchema" xmlns:p="http://schemas.microsoft.com/office/2006/metadata/properties" xmlns:ns2="b9aa1169-0882-478b-9317-526599f65ccd" targetNamespace="http://schemas.microsoft.com/office/2006/metadata/properties" ma:root="true" ma:fieldsID="d32050fea8269d5efd100e7b75b60e1b" ns2:_="">
    <xsd:import namespace="b9aa1169-0882-478b-9317-526599f65c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a1169-0882-478b-9317-526599f65c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2E3580-0C56-4062-AF29-B6E6FCD1DDC6}"/>
</file>

<file path=customXml/itemProps2.xml><?xml version="1.0" encoding="utf-8"?>
<ds:datastoreItem xmlns:ds="http://schemas.openxmlformats.org/officeDocument/2006/customXml" ds:itemID="{143BE06A-DA4C-4D29-83FC-19F36B68B688}"/>
</file>

<file path=customXml/itemProps3.xml><?xml version="1.0" encoding="utf-8"?>
<ds:datastoreItem xmlns:ds="http://schemas.openxmlformats.org/officeDocument/2006/customXml" ds:itemID="{F7A38C3E-EA7D-4791-B739-D9A203C566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Lindbäcks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Eriksson</dc:creator>
  <cp:lastModifiedBy>Caroline Pettersson</cp:lastModifiedBy>
  <cp:lastPrinted>2011-11-25T10:22:06Z</cp:lastPrinted>
  <dcterms:created xsi:type="dcterms:W3CDTF">2011-02-09T06:56:47Z</dcterms:created>
  <dcterms:modified xsi:type="dcterms:W3CDTF">2013-10-10T08:33:45Z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0x010100BEAF261312327D4AA61E3E0DED803D24</vt:lpwstr>
  </property>
</Properties>
</file>